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85" windowHeight="9120" tabRatio="80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'g01收入支出决算总表'!$A$1:$F$46</definedName>
    <definedName name="_xlnm.Print_Area" localSheetId="3">'g04财政拨款收入支出决算总表'!$A$1:$H$46</definedName>
    <definedName name="_xlnm.Print_Area" localSheetId="4">'g05一般公共预算财政拨款支出决算表'!$A$1:$F$48</definedName>
    <definedName name="_xlnm.Print_Area" localSheetId="5">'g06一般公共预算财政拨款基本支出决算表'!$A$1:$F$29</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<sst xmlns="http://schemas.openxmlformats.org/spreadsheetml/2006/main" count="503" uniqueCount="260">
  <si>
    <t>收入支出决算总表</t>
  </si>
  <si>
    <t>公开01表</t>
  </si>
  <si>
    <t>部门：岳阳市科技局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</si>
  <si>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</si>
  <si>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</si>
  <si>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</si>
  <si>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</si>
  <si>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</si>
  <si>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</si>
  <si>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</si>
  <si>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</si>
  <si>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</si>
  <si>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</si>
  <si>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</si>
  <si>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</si>
  <si>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</si>
  <si>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</si>
  <si>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</si>
  <si>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</si>
  <si>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</si>
  <si>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</si>
  <si>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</si>
  <si>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</si>
  <si>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</si>
  <si>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</si>
  <si>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</si>
  <si>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</si>
  <si>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</si>
  <si>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</si>
  <si>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</si>
  <si>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</si>
  <si>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</si>
  <si>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</si>
  <si>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</si>
  <si>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七、文化体育与传媒支出</t>
  </si>
  <si>
    <t>20</t>
  </si>
  <si>
    <t>八、社会保障和就业支出</t>
  </si>
  <si>
    <t>21</t>
  </si>
  <si>
    <t>九、医疗卫生与计划生育支出</t>
  </si>
  <si>
    <t>22</t>
  </si>
  <si>
    <t>十、节能环保支出</t>
  </si>
  <si>
    <t>23</t>
  </si>
  <si>
    <t>十一、城乡社区支出</t>
  </si>
  <si>
    <t>24</t>
  </si>
  <si>
    <t>十二、农林水支出</t>
  </si>
  <si>
    <t>25</t>
  </si>
  <si>
    <t>十三、交通运输支出</t>
  </si>
  <si>
    <t>26</t>
  </si>
  <si>
    <t>十四、资源勘探信息等支出</t>
  </si>
  <si>
    <t>27</t>
  </si>
  <si>
    <t>十五、商业服务业等支出</t>
  </si>
  <si>
    <t>28</t>
  </si>
  <si>
    <t>十六、金融支出</t>
  </si>
  <si>
    <t>29</t>
  </si>
  <si>
    <t>十七、援助其他地区支出</t>
  </si>
  <si>
    <t>30</t>
  </si>
  <si>
    <t>十八、国土海洋气象等支出</t>
  </si>
  <si>
    <t>31</t>
  </si>
  <si>
    <t>7</t>
  </si>
  <si>
    <t>……</t>
  </si>
  <si>
    <t>32</t>
  </si>
  <si>
    <t>8</t>
  </si>
  <si>
    <t>33</t>
  </si>
  <si>
    <t>本年收入合计</t>
  </si>
  <si>
    <t>9</t>
  </si>
  <si>
    <t>本年支出合计</t>
  </si>
  <si>
    <t>34</t>
  </si>
  <si>
    <t xml:space="preserve">         用事业基金弥补收支差额</t>
  </si>
  <si>
    <t>10</t>
  </si>
  <si>
    <t xml:space="preserve">                结余分配</t>
  </si>
  <si>
    <t>35</t>
  </si>
  <si>
    <t xml:space="preserve">         年初结转和结余</t>
  </si>
  <si>
    <t>11</t>
  </si>
  <si>
    <t xml:space="preserve">                年末结转和结余</t>
  </si>
  <si>
    <t>36</t>
  </si>
  <si>
    <t>12</t>
  </si>
  <si>
    <t>37</t>
  </si>
  <si>
    <t>合计</t>
  </si>
  <si>
    <t>13</t>
  </si>
  <si>
    <t>38</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</si>
  <si>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</si>
  <si>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</si>
  <si>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</si>
  <si>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</si>
  <si>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</si>
  <si>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</si>
  <si>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</si>
  <si>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</si>
  <si>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</si>
  <si>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</si>
  <si>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</si>
  <si>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</si>
  <si>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</si>
  <si>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</si>
  <si>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20199</t>
  </si>
  <si>
    <t>其他一般公共服务支出</t>
  </si>
  <si>
    <t>2019999</t>
  </si>
  <si>
    <t xml:space="preserve">  其他一般公共服务支出</t>
  </si>
  <si>
    <t>206</t>
  </si>
  <si>
    <t>科学技术支出</t>
  </si>
  <si>
    <t>20601</t>
  </si>
  <si>
    <t>科学技术管理事务</t>
  </si>
  <si>
    <t>2060101</t>
  </si>
  <si>
    <t xml:space="preserve">  行政运行</t>
  </si>
  <si>
    <t>2060102</t>
  </si>
  <si>
    <t xml:space="preserve">  一般行政管理事务</t>
  </si>
  <si>
    <t>机关服务</t>
  </si>
  <si>
    <t>2060199</t>
  </si>
  <si>
    <t xml:space="preserve">  其他科学技术管理事务支出</t>
  </si>
  <si>
    <t>20605</t>
  </si>
  <si>
    <t>科技条件与服务</t>
  </si>
  <si>
    <t xml:space="preserve">  其他科技条件与服务支出</t>
  </si>
  <si>
    <t>20608</t>
  </si>
  <si>
    <t>科技交流与合作</t>
  </si>
  <si>
    <t>2060899</t>
  </si>
  <si>
    <t xml:space="preserve">  其他科技交流与合作支出</t>
  </si>
  <si>
    <t>20699</t>
  </si>
  <si>
    <t>其他科学技术支出</t>
  </si>
  <si>
    <t>2069999</t>
  </si>
  <si>
    <t xml:space="preserve">  其他科学技术支出</t>
  </si>
  <si>
    <t>文化体育与传媒支出</t>
  </si>
  <si>
    <t>2070102</t>
  </si>
  <si>
    <t>一般行政管理事务</t>
  </si>
  <si>
    <t>208</t>
  </si>
  <si>
    <t>社会保障和就业支出</t>
  </si>
  <si>
    <t>行政事业单位离退休</t>
  </si>
  <si>
    <t>2080501</t>
  </si>
  <si>
    <t xml:space="preserve">  归口管理的行政单位离退休</t>
  </si>
  <si>
    <t>2080505</t>
  </si>
  <si>
    <t xml:space="preserve">  机关事业单位基本养老保险缴费支出</t>
  </si>
  <si>
    <t>20808</t>
  </si>
  <si>
    <t>抚恤</t>
  </si>
  <si>
    <t>2080899</t>
  </si>
  <si>
    <t xml:space="preserve">  其他优抚支出</t>
  </si>
  <si>
    <t>20811</t>
  </si>
  <si>
    <t>残疾人事业</t>
  </si>
  <si>
    <t>2081199</t>
  </si>
  <si>
    <t>其他残疾人事业支出</t>
  </si>
  <si>
    <t>220</t>
  </si>
  <si>
    <t>国土海洋气象等支出</t>
  </si>
  <si>
    <t>22004</t>
  </si>
  <si>
    <t>地震事务</t>
  </si>
  <si>
    <t>2200401</t>
  </si>
  <si>
    <t xml:space="preserve">  地震监测</t>
  </si>
  <si>
    <t xml:space="preserve">  地震预测预报</t>
  </si>
  <si>
    <t>2200406</t>
  </si>
  <si>
    <t xml:space="preserve">  地震灾害预报</t>
  </si>
  <si>
    <t>注：本表反映部门本年度取得的各项收入情况。</t>
  </si>
  <si>
    <t>支出决算表</t>
  </si>
  <si>
    <t>公开03表</t>
  </si>
  <si>
    <t>基本支出</t>
  </si>
  <si>
    <t>项目支出</t>
  </si>
  <si>
    <t>上缴上级支出</t>
  </si>
  <si>
    <t>经营支出</t>
  </si>
  <si>
    <t>对附属单位补助支出</t>
  </si>
  <si>
    <t>2060103</t>
  </si>
  <si>
    <t>20604</t>
  </si>
  <si>
    <t>技术研究与开发</t>
  </si>
  <si>
    <t xml:space="preserve">  应用技术研究与开发</t>
  </si>
  <si>
    <t xml:space="preserve">  科技成果转化与扩散</t>
  </si>
  <si>
    <t>2060503</t>
  </si>
  <si>
    <t>科技条件专项</t>
  </si>
  <si>
    <t>2060599</t>
  </si>
  <si>
    <t>207</t>
  </si>
  <si>
    <t>20701</t>
  </si>
  <si>
    <t>行政运行</t>
  </si>
  <si>
    <t>2200402</t>
  </si>
  <si>
    <t>2200404</t>
  </si>
  <si>
    <t>2200405</t>
  </si>
  <si>
    <t xml:space="preserve">  地震灾害预防</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</si>
  <si>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</si>
  <si>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</si>
  <si>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</si>
  <si>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</si>
  <si>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</si>
  <si>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</si>
  <si>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</si>
  <si>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</si>
  <si>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</si>
  <si>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</si>
  <si>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</si>
  <si>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</si>
  <si>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</si>
  <si>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</si>
  <si>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</si>
  <si>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</si>
  <si>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</si>
  <si>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</si>
  <si>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 xml:space="preserve"> 其他一般公共服务支出</t>
  </si>
  <si>
    <t xml:space="preserve">  机关服务</t>
  </si>
  <si>
    <t>注：本表反映部门本年度一般公共预算财政拨款实际支出情况。</t>
  </si>
  <si>
    <t>一般公共预算财政拨款基本支出决算表</t>
  </si>
  <si>
    <t>公开06表</t>
  </si>
  <si>
    <t>人员经费</t>
  </si>
  <si>
    <t>公用经费</t>
  </si>
  <si>
    <t>经济分类科目编码</t>
  </si>
  <si>
    <t>工资福利支出</t>
  </si>
  <si>
    <t xml:space="preserve"> 商品和服务支出</t>
  </si>
  <si>
    <t xml:space="preserve">  基本工资</t>
  </si>
  <si>
    <t xml:space="preserve"> 办公费</t>
  </si>
  <si>
    <t> 津贴补贴</t>
  </si>
  <si>
    <t xml:space="preserve">  印刷费</t>
  </si>
  <si>
    <t xml:space="preserve"> </t>
  </si>
  <si>
    <t> 奖金</t>
  </si>
  <si>
    <t> 水费</t>
  </si>
  <si>
    <t> 伙食补助费</t>
  </si>
  <si>
    <t> 电费</t>
  </si>
  <si>
    <t> 绩效工资</t>
  </si>
  <si>
    <t> 邮电费</t>
  </si>
  <si>
    <t>机关事业单位基本养老保险缴费</t>
  </si>
  <si>
    <t xml:space="preserve">  物业管理费</t>
  </si>
  <si>
    <t>职业年金缴费</t>
  </si>
  <si>
    <t> 差旅费</t>
  </si>
  <si>
    <t>职工基本医疗保险缴费</t>
  </si>
  <si>
    <t> 维修(护)费</t>
  </si>
  <si>
    <t>公务员医疗补助缴费</t>
  </si>
  <si>
    <t> 培训费</t>
  </si>
  <si>
    <t>其他社会保障缴费</t>
  </si>
  <si>
    <t> 公务接待费</t>
  </si>
  <si>
    <t>住房公积金</t>
  </si>
  <si>
    <t xml:space="preserve">  劳务费</t>
  </si>
  <si>
    <t>医疗费</t>
  </si>
  <si>
    <t> 工会经费</t>
  </si>
  <si>
    <t> 其他工资福利支出</t>
  </si>
  <si>
    <t> 福利费</t>
  </si>
  <si>
    <t>对个人和家庭的补助</t>
  </si>
  <si>
    <t> 公务用车运行维护费</t>
  </si>
  <si>
    <t xml:space="preserve">  离休费</t>
  </si>
  <si>
    <t> 其他交通费用</t>
  </si>
  <si>
    <t> 退休费</t>
  </si>
  <si>
    <t>税金及附加费用</t>
  </si>
  <si>
    <t> 抚恤金</t>
  </si>
  <si>
    <t xml:space="preserve"> 其他商品和服务支出</t>
  </si>
  <si>
    <t> 生活补助</t>
  </si>
  <si>
    <t> 医疗费</t>
  </si>
  <si>
    <t>资本性支出</t>
  </si>
  <si>
    <t> 奖励金</t>
  </si>
  <si>
    <t>办公设备购置</t>
  </si>
  <si>
    <t> 其他对个人和家庭的补助支出</t>
  </si>
  <si>
    <t>人员经费合计</t>
  </si>
  <si>
    <t>公用经费合计</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</si>
  <si>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</si>
  <si>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</si>
  <si>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3"/>
      </rPr>
      <t>表</t>
    </r>
  </si>
  <si>
    <t>部门名称：岳阳市科技局                                                                                                    金额单位：万元</t>
  </si>
  <si>
    <t>2018年度预算数</t>
  </si>
  <si>
    <t>2018年度决算数</t>
  </si>
  <si>
    <r>
      <rPr>
        <sz val="11"/>
        <rFont val="仿宋_GB2312"/>
        <family val="3"/>
      </rPr>
      <t>因公出国（境）费</t>
    </r>
  </si>
  <si>
    <t>公务用车购置及运行维护费</t>
  </si>
  <si>
    <t>公务接待费</t>
  </si>
  <si>
    <t>小计</t>
  </si>
  <si>
    <t>公务用车购置费</t>
  </si>
  <si>
    <t>公务用车运行维护费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</si>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</sst>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仿宋_GB2312"/>
      <family val="3"/>
    </font>
    <font>
      <sz val="10"/>
      <name val="仿宋_GB2312"/>
      <family val="3"/>
    </font>
    <font>
      <sz val="12"/>
      <name val="仿宋_GB2312"/>
      <family val="3"/>
    </font>
    <font>
      <sz val="11"/>
      <name val="仿宋_GB2312"/>
      <family val="3"/>
    </font>
    <font>
      <sz val="9"/>
      <name val="宋体"/>
      <family val="0"/>
    </font>
    <font>
      <sz val="12"/>
      <name val="仿宋"/>
      <family val="3"/>
    </font>
    <font>
      <b/>
      <sz val="11"/>
      <name val="仿宋_GB2312"/>
      <family val="3"/>
    </font>
    <font>
      <sz val="9"/>
      <name val="Times New Roman"/>
      <family val="1"/>
    </font>
    <font>
      <sz val="10"/>
      <name val="Times New Roman"/>
      <family val="1"/>
    </font>
    <font>
      <b/>
      <sz val="12"/>
      <name val="宋体"/>
      <family val="0"/>
    </font>
    <font>
      <sz val="11"/>
      <name val="宋体"/>
      <family val="0"/>
    </font>
    <font>
      <sz val="12"/>
      <name val="黑体"/>
      <family val="0"/>
    </font>
    <font>
      <sz val="16"/>
      <color indexed="8"/>
      <name val="华文中宋"/>
      <family val="0"/>
    </font>
    <font>
      <b/>
      <sz val="11"/>
      <name val="宋体"/>
      <family val="0"/>
    </font>
    <font>
      <sz val="11"/>
      <color indexed="8"/>
      <name val="宋体"/>
      <family val="0"/>
    </font>
    <font>
      <sz val="11"/>
      <color indexed="17"/>
      <name val="宋体"/>
      <family val="0"/>
    </font>
    <font>
      <sz val="11"/>
      <color indexed="20"/>
      <name val="宋体"/>
      <family val="0"/>
    </font>
    <font>
      <sz val="11"/>
      <color indexed="52"/>
      <name val="宋体"/>
      <family val="0"/>
    </font>
    <font>
      <sz val="11"/>
      <color indexed="9"/>
      <name val="宋体"/>
      <family val="0"/>
    </font>
    <font>
      <sz val="11"/>
      <color indexed="10"/>
      <name val="宋体"/>
      <family val="0"/>
    </font>
    <font>
      <b/>
      <sz val="15"/>
      <color indexed="56"/>
      <name val="宋体"/>
      <family val="0"/>
    </font>
    <font>
      <b/>
      <sz val="11"/>
      <color indexed="8"/>
      <name val="宋体"/>
      <family val="0"/>
    </font>
    <font>
      <b/>
      <sz val="11"/>
      <color indexed="52"/>
      <name val="宋体"/>
      <family val="0"/>
    </font>
    <font>
      <b/>
      <sz val="11"/>
      <color indexed="56"/>
      <name val="宋体"/>
      <family val="0"/>
    </font>
    <font>
      <u val="single"/>
      <sz val="11"/>
      <color indexed="20"/>
      <name val="宋体"/>
      <family val="0"/>
    </font>
    <font>
      <i/>
      <sz val="11"/>
      <color indexed="23"/>
      <name val="宋体"/>
      <family val="0"/>
    </font>
    <font>
      <b/>
      <sz val="13"/>
      <color indexed="56"/>
      <name val="宋体"/>
      <family val="0"/>
    </font>
    <font>
      <sz val="11"/>
      <color indexed="62"/>
      <name val="宋体"/>
      <family val="0"/>
    </font>
    <font>
      <b/>
      <sz val="18"/>
      <color indexed="56"/>
      <name val="宋体"/>
      <family val="0"/>
    </font>
    <font>
      <b/>
      <sz val="11"/>
      <color indexed="9"/>
      <name val="宋体"/>
      <family val="0"/>
    </font>
    <font>
      <u val="single"/>
      <sz val="12"/>
      <color indexed="12"/>
      <name val="宋体"/>
      <family val="0"/>
    </font>
    <font>
      <sz val="11"/>
      <color indexed="60"/>
      <name val="宋体"/>
      <family val="0"/>
    </font>
    <font>
      <b/>
      <sz val="11"/>
      <color indexed="63"/>
      <name val="宋体"/>
      <family val="0"/>
    </font>
    <font>
      <sz val="10"/>
      <name val="Arial"/>
      <family val="2"/>
    </font>
    <font>
      <sz val="12"/>
      <name val="Times New Roman"/>
      <family val="1"/>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style="thin"/>
      <bottom>
        <color indexed="63"/>
      </bottom>
    </border>
    <border>
      <left>
        <color indexed="63"/>
      </left>
      <right>
        <color indexed="63"/>
      </right>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
      <left>
        <color indexed="63"/>
      </left>
      <right style="thin">
        <color indexed="8"/>
      </right>
      <top>
        <color indexed="63"/>
      </top>
      <bottom style="thin">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36" fillId="0" borderId="0" applyNumberFormat="0" applyFill="0" applyBorder="0" applyAlignment="0" applyProtection="0"/>
    <xf numFmtId="0" fontId="22" fillId="5"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4" fillId="7" borderId="0" applyNumberFormat="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0" fillId="0" borderId="0">
      <alignment/>
      <protection/>
    </xf>
    <xf numFmtId="0" fontId="31" fillId="0" borderId="0" applyNumberFormat="0" applyFill="0" applyBorder="0" applyAlignment="0" applyProtection="0"/>
    <xf numFmtId="0" fontId="0" fillId="0" borderId="0">
      <alignment/>
      <protection/>
    </xf>
    <xf numFmtId="0" fontId="26" fillId="0" borderId="3" applyNumberFormat="0" applyFill="0" applyAlignment="0" applyProtection="0"/>
    <xf numFmtId="0" fontId="10" fillId="0" borderId="0">
      <alignment/>
      <protection/>
    </xf>
    <xf numFmtId="0" fontId="32" fillId="0" borderId="4" applyNumberFormat="0" applyFill="0" applyAlignment="0" applyProtection="0"/>
    <xf numFmtId="0" fontId="24" fillId="8" borderId="0" applyNumberFormat="0" applyBorder="0" applyAlignment="0" applyProtection="0"/>
    <xf numFmtId="0" fontId="29" fillId="0" borderId="5" applyNumberFormat="0" applyFill="0" applyAlignment="0" applyProtection="0"/>
    <xf numFmtId="0" fontId="24" fillId="9" borderId="0" applyNumberFormat="0" applyBorder="0" applyAlignment="0" applyProtection="0"/>
    <xf numFmtId="0" fontId="38" fillId="10" borderId="6" applyNumberFormat="0" applyAlignment="0" applyProtection="0"/>
    <xf numFmtId="0" fontId="10" fillId="0" borderId="0">
      <alignment/>
      <protection/>
    </xf>
    <xf numFmtId="0" fontId="28" fillId="10" borderId="1" applyNumberFormat="0" applyAlignment="0" applyProtection="0"/>
    <xf numFmtId="0" fontId="35" fillId="11" borderId="7" applyNumberFormat="0" applyAlignment="0" applyProtection="0"/>
    <xf numFmtId="0" fontId="20" fillId="3" borderId="0" applyNumberFormat="0" applyBorder="0" applyAlignment="0" applyProtection="0"/>
    <xf numFmtId="0" fontId="24" fillId="12" borderId="0" applyNumberFormat="0" applyBorder="0" applyAlignment="0" applyProtection="0"/>
    <xf numFmtId="0" fontId="23" fillId="0" borderId="8" applyNumberFormat="0" applyFill="0" applyAlignment="0" applyProtection="0"/>
    <xf numFmtId="0" fontId="27" fillId="0" borderId="9" applyNumberFormat="0" applyFill="0" applyAlignment="0" applyProtection="0"/>
    <xf numFmtId="0" fontId="21" fillId="2" borderId="0" applyNumberFormat="0" applyBorder="0" applyAlignment="0" applyProtection="0"/>
    <xf numFmtId="0" fontId="37" fillId="13" borderId="0" applyNumberFormat="0" applyBorder="0" applyAlignment="0" applyProtection="0"/>
    <xf numFmtId="0" fontId="20" fillId="14" borderId="0" applyNumberFormat="0" applyBorder="0" applyAlignment="0" applyProtection="0"/>
    <xf numFmtId="0" fontId="2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5" borderId="0" applyNumberFormat="0" applyBorder="0" applyAlignment="0" applyProtection="0"/>
    <xf numFmtId="0" fontId="0" fillId="0" borderId="0">
      <alignment vertical="center"/>
      <protection/>
    </xf>
    <xf numFmtId="0" fontId="2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4" fillId="20" borderId="0" applyNumberFormat="0" applyBorder="0" applyAlignment="0" applyProtection="0"/>
    <xf numFmtId="0" fontId="20"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0" fillId="22" borderId="0" applyNumberFormat="0" applyBorder="0" applyAlignment="0" applyProtection="0"/>
    <xf numFmtId="0" fontId="24" fillId="23" borderId="0" applyNumberFormat="0" applyBorder="0" applyAlignment="0" applyProtection="0"/>
    <xf numFmtId="0" fontId="22" fillId="5" borderId="0" applyNumberFormat="0" applyBorder="0" applyAlignment="0" applyProtection="0"/>
    <xf numFmtId="0" fontId="20" fillId="0" borderId="0">
      <alignment vertical="center"/>
      <protection/>
    </xf>
    <xf numFmtId="0" fontId="22" fillId="5" borderId="0" applyNumberFormat="0" applyBorder="0" applyAlignment="0" applyProtection="0"/>
    <xf numFmtId="0" fontId="2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9" fillId="0" borderId="0">
      <alignment/>
      <protection/>
    </xf>
    <xf numFmtId="0" fontId="40" fillId="0" borderId="0">
      <alignment/>
      <protection/>
    </xf>
  </cellStyleXfs>
  <cellXfs count="303">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0" fillId="0" borderId="0" xfId="59"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7" fillId="0" borderId="0" xfId="45" applyFont="1" applyAlignment="1">
      <alignment horizontal="right" vertical="center" wrapText="1"/>
      <protection/>
    </xf>
    <xf numFmtId="0" fontId="7" fillId="0" borderId="26" xfId="45" applyFont="1" applyBorder="1" applyAlignment="1">
      <alignment horizontal="left" vertical="center" wrapText="1"/>
      <protection/>
    </xf>
    <xf numFmtId="0" fontId="7" fillId="0" borderId="24" xfId="45" applyFont="1" applyBorder="1" applyAlignment="1">
      <alignment horizontal="left" vertical="center" wrapText="1"/>
      <protection/>
    </xf>
    <xf numFmtId="0" fontId="0" fillId="24" borderId="39" xfId="39" applyFont="1" applyFill="1" applyBorder="1" applyAlignment="1">
      <alignment horizontal="center" vertical="center" wrapText="1"/>
      <protection/>
    </xf>
    <xf numFmtId="0" fontId="0" fillId="24" borderId="40" xfId="39" applyFont="1" applyFill="1" applyBorder="1" applyAlignment="1">
      <alignment horizontal="center" vertical="center" wrapText="1"/>
      <protection/>
    </xf>
    <xf numFmtId="0" fontId="0" fillId="24" borderId="41" xfId="39" applyFont="1" applyFill="1" applyBorder="1" applyAlignment="1">
      <alignment horizontal="center" vertical="center" wrapText="1"/>
      <protection/>
    </xf>
    <xf numFmtId="0" fontId="8" fillId="24" borderId="42" xfId="39" applyFont="1" applyFill="1" applyBorder="1" applyAlignment="1">
      <alignment horizontal="center" vertical="center" wrapText="1"/>
      <protection/>
    </xf>
    <xf numFmtId="0" fontId="9" fillId="24" borderId="42" xfId="39" applyFont="1" applyFill="1" applyBorder="1" applyAlignment="1">
      <alignment horizontal="center" vertical="center" wrapText="1"/>
      <protection/>
    </xf>
    <xf numFmtId="0" fontId="10" fillId="0" borderId="26" xfId="39" applyFont="1" applyBorder="1" applyAlignment="1">
      <alignment horizontal="center" vertical="center" wrapText="1"/>
      <protection/>
    </xf>
    <xf numFmtId="0" fontId="10" fillId="0" borderId="24" xfId="39" applyBorder="1" applyAlignment="1">
      <alignment horizontal="center" vertical="center" wrapText="1"/>
      <protection/>
    </xf>
    <xf numFmtId="0" fontId="10" fillId="0" borderId="25" xfId="39" applyBorder="1" applyAlignment="1">
      <alignment horizontal="center" vertical="center" wrapText="1"/>
      <protection/>
    </xf>
    <xf numFmtId="0" fontId="10" fillId="0" borderId="42" xfId="39" applyBorder="1" applyAlignment="1">
      <alignment horizontal="center" vertical="center" wrapText="1"/>
      <protection/>
    </xf>
    <xf numFmtId="0" fontId="8" fillId="24" borderId="22" xfId="39" applyFont="1" applyFill="1" applyBorder="1" applyAlignment="1">
      <alignment horizontal="center" vertical="center" wrapText="1"/>
      <protection/>
    </xf>
    <xf numFmtId="0" fontId="9" fillId="24" borderId="22" xfId="39" applyFont="1" applyFill="1" applyBorder="1" applyAlignment="1">
      <alignment horizontal="center" vertical="center" wrapText="1"/>
      <protection/>
    </xf>
    <xf numFmtId="0" fontId="10" fillId="0" borderId="18" xfId="39" applyFont="1" applyBorder="1" applyAlignment="1">
      <alignment horizontal="center" vertical="center" wrapText="1"/>
      <protection/>
    </xf>
    <xf numFmtId="0" fontId="10" fillId="0" borderId="18" xfId="39" applyBorder="1" applyAlignment="1">
      <alignment horizontal="center" vertical="center" wrapText="1"/>
      <protection/>
    </xf>
    <xf numFmtId="0" fontId="10" fillId="0" borderId="22" xfId="39" applyBorder="1" applyAlignment="1">
      <alignment horizontal="center" vertical="center" wrapText="1"/>
      <protection/>
    </xf>
    <xf numFmtId="0" fontId="9" fillId="24" borderId="18" xfId="39" applyFont="1" applyFill="1" applyBorder="1" applyAlignment="1">
      <alignment horizontal="center" vertical="center" wrapText="1"/>
      <protection/>
    </xf>
    <xf numFmtId="0" fontId="11" fillId="24" borderId="18" xfId="39" applyFont="1" applyFill="1" applyBorder="1" applyAlignment="1">
      <alignment horizontal="center" vertical="center" wrapText="1"/>
      <protection/>
    </xf>
    <xf numFmtId="0" fontId="12" fillId="24" borderId="18" xfId="39" applyFont="1" applyFill="1" applyBorder="1" applyAlignment="1">
      <alignment horizontal="center" vertical="center" wrapText="1"/>
      <protection/>
    </xf>
    <xf numFmtId="0" fontId="0" fillId="24" borderId="18" xfId="39" applyFont="1" applyFill="1" applyBorder="1" applyAlignment="1">
      <alignment horizontal="center" vertical="center" wrapText="1"/>
      <protection/>
    </xf>
    <xf numFmtId="0" fontId="7" fillId="0" borderId="43" xfId="45" applyFont="1" applyBorder="1" applyAlignment="1">
      <alignment horizontal="left" wrapText="1"/>
      <protection/>
    </xf>
    <xf numFmtId="0" fontId="7" fillId="0" borderId="0" xfId="45" applyFont="1" applyBorder="1" applyAlignment="1">
      <alignment horizontal="left"/>
      <protection/>
    </xf>
    <xf numFmtId="0" fontId="13" fillId="0" borderId="0" xfId="45" applyFont="1" applyBorder="1">
      <alignment/>
      <protection/>
    </xf>
    <xf numFmtId="0" fontId="14" fillId="0" borderId="0" xfId="45" applyFont="1" applyAlignment="1">
      <alignment horizontal="center" vertical="center" wrapText="1"/>
      <protection/>
    </xf>
    <xf numFmtId="0" fontId="7" fillId="0" borderId="25" xfId="45" applyFont="1" applyBorder="1" applyAlignment="1">
      <alignment horizontal="left" vertical="center" wrapText="1"/>
      <protection/>
    </xf>
    <xf numFmtId="0" fontId="14" fillId="0" borderId="0" xfId="45" applyFont="1" applyBorder="1" applyAlignment="1">
      <alignment horizontal="center" vertical="center" wrapText="1"/>
      <protection/>
    </xf>
    <xf numFmtId="0" fontId="2" fillId="0" borderId="0" xfId="45" applyFont="1" applyBorder="1" applyAlignment="1">
      <alignment horizontal="center" vertical="center" wrapText="1"/>
      <protection/>
    </xf>
    <xf numFmtId="0" fontId="10" fillId="0" borderId="0" xfId="39">
      <alignment/>
      <protection/>
    </xf>
    <xf numFmtId="0" fontId="3" fillId="24" borderId="0" xfId="59" applyFont="1" applyFill="1" applyBorder="1" applyAlignment="1">
      <alignment horizontal="center" vertical="center" wrapText="1"/>
      <protection/>
    </xf>
    <xf numFmtId="0" fontId="2" fillId="24" borderId="0"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15" fillId="0" borderId="18" xfId="59" applyFont="1" applyBorder="1" applyAlignment="1">
      <alignment horizontal="left" vertical="center" wrapText="1"/>
      <protection/>
    </xf>
    <xf numFmtId="0" fontId="15" fillId="0" borderId="18" xfId="59" applyFont="1" applyBorder="1" applyAlignment="1">
      <alignment horizontal="center" vertical="center" wrapText="1"/>
      <protection/>
    </xf>
    <xf numFmtId="0" fontId="0" fillId="0" borderId="18" xfId="59" applyFont="1" applyBorder="1" applyAlignment="1">
      <alignment horizontal="left" vertical="center" wrapText="1"/>
      <protection/>
    </xf>
    <xf numFmtId="0" fontId="0" fillId="0" borderId="18" xfId="59" applyFont="1" applyBorder="1" applyAlignment="1">
      <alignment horizontal="left" vertical="center" wrapText="1"/>
      <protection/>
    </xf>
    <xf numFmtId="0" fontId="0" fillId="0" borderId="18" xfId="59" applyFont="1" applyBorder="1" applyAlignment="1">
      <alignment horizontal="center" vertical="center" wrapText="1"/>
      <protection/>
    </xf>
    <xf numFmtId="0" fontId="15" fillId="0" borderId="18" xfId="59" applyFont="1" applyFill="1" applyBorder="1" applyAlignment="1">
      <alignment horizontal="center" vertical="center" wrapText="1"/>
      <protection/>
    </xf>
    <xf numFmtId="0" fontId="2" fillId="0" borderId="18" xfId="59" applyFont="1" applyBorder="1" applyAlignment="1">
      <alignment horizontal="left" vertical="center" wrapText="1"/>
      <protection/>
    </xf>
    <xf numFmtId="0" fontId="15" fillId="0" borderId="18" xfId="59" applyFont="1" applyFill="1" applyBorder="1" applyAlignment="1">
      <alignment vertical="center" wrapText="1"/>
      <protection/>
    </xf>
    <xf numFmtId="0" fontId="0" fillId="0" borderId="43" xfId="59" applyFont="1" applyBorder="1" applyAlignment="1">
      <alignment horizontal="left" vertical="center" wrapText="1"/>
      <protection/>
    </xf>
    <xf numFmtId="0" fontId="15" fillId="0" borderId="0" xfId="59" applyFont="1" applyAlignment="1">
      <alignment vertical="center" wrapText="1"/>
      <protection/>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15" fillId="0" borderId="18" xfId="0" applyNumberFormat="1" applyFont="1" applyFill="1" applyBorder="1" applyAlignment="1">
      <alignment horizontal="center" vertical="center"/>
    </xf>
    <xf numFmtId="176" fontId="15" fillId="0" borderId="37" xfId="0" applyNumberFormat="1" applyFont="1" applyFill="1" applyBorder="1" applyAlignment="1">
      <alignment horizontal="center" vertical="center"/>
    </xf>
    <xf numFmtId="49" fontId="15" fillId="24" borderId="23" xfId="0" applyNumberFormat="1" applyFont="1" applyFill="1" applyBorder="1" applyAlignment="1">
      <alignment horizontal="left" vertical="center"/>
    </xf>
    <xf numFmtId="49" fontId="15" fillId="24" borderId="24" xfId="0" applyNumberFormat="1" applyFont="1" applyFill="1" applyBorder="1" applyAlignment="1">
      <alignment horizontal="left" vertical="center"/>
    </xf>
    <xf numFmtId="49" fontId="15" fillId="24" borderId="18" xfId="0" applyNumberFormat="1" applyFont="1" applyFill="1" applyBorder="1" applyAlignment="1">
      <alignment horizontal="left" vertical="center"/>
    </xf>
    <xf numFmtId="49" fontId="0" fillId="24" borderId="23" xfId="0" applyNumberFormat="1" applyFill="1" applyBorder="1" applyAlignment="1">
      <alignment horizontal="left" vertical="center"/>
    </xf>
    <xf numFmtId="49" fontId="0" fillId="24" borderId="24" xfId="0" applyNumberFormat="1" applyFill="1" applyBorder="1" applyAlignment="1">
      <alignment horizontal="left" vertical="center"/>
    </xf>
    <xf numFmtId="49" fontId="0" fillId="24" borderId="18" xfId="0" applyNumberFormat="1" applyFill="1" applyBorder="1" applyAlignment="1">
      <alignment horizontal="left" vertical="center"/>
    </xf>
    <xf numFmtId="176" fontId="0" fillId="0" borderId="18" xfId="0" applyNumberFormat="1" applyFont="1" applyFill="1" applyBorder="1" applyAlignment="1">
      <alignment horizontal="center" vertical="center"/>
    </xf>
    <xf numFmtId="176" fontId="0" fillId="0" borderId="18" xfId="0" applyNumberFormat="1" applyFill="1" applyBorder="1" applyAlignment="1">
      <alignment horizontal="center" vertical="center"/>
    </xf>
    <xf numFmtId="176" fontId="0" fillId="0" borderId="37" xfId="0" applyNumberFormat="1" applyFill="1" applyBorder="1" applyAlignment="1">
      <alignment horizontal="center" vertical="center"/>
    </xf>
    <xf numFmtId="49" fontId="15" fillId="24" borderId="24" xfId="0" applyNumberFormat="1" applyFont="1" applyFill="1" applyBorder="1" applyAlignment="1">
      <alignment horizontal="left" vertical="center"/>
    </xf>
    <xf numFmtId="49" fontId="15" fillId="24" borderId="18" xfId="0" applyNumberFormat="1" applyFont="1" applyFill="1" applyBorder="1" applyAlignment="1">
      <alignment horizontal="left" vertical="center"/>
    </xf>
    <xf numFmtId="176" fontId="15" fillId="0" borderId="18" xfId="0" applyNumberFormat="1" applyFont="1" applyFill="1" applyBorder="1" applyAlignment="1">
      <alignment horizontal="center" vertical="center"/>
    </xf>
    <xf numFmtId="176" fontId="15" fillId="0" borderId="37" xfId="0" applyNumberFormat="1" applyFont="1" applyFill="1" applyBorder="1" applyAlignment="1">
      <alignment horizontal="center" vertical="center"/>
    </xf>
    <xf numFmtId="49" fontId="0" fillId="24" borderId="23" xfId="0" applyNumberFormat="1" applyFill="1" applyBorder="1" applyAlignment="1">
      <alignment horizontal="left" vertical="center"/>
    </xf>
    <xf numFmtId="49" fontId="0" fillId="24" borderId="24" xfId="0" applyNumberFormat="1" applyFill="1" applyBorder="1" applyAlignment="1">
      <alignment horizontal="left" vertical="center"/>
    </xf>
    <xf numFmtId="49" fontId="16" fillId="24" borderId="17" xfId="0" applyNumberFormat="1" applyFont="1" applyFill="1" applyBorder="1" applyAlignment="1">
      <alignment horizontal="left" vertical="center"/>
    </xf>
    <xf numFmtId="49" fontId="16" fillId="24" borderId="18" xfId="0" applyNumberFormat="1" applyFont="1" applyFill="1" applyBorder="1" applyAlignment="1">
      <alignment horizontal="left" vertical="center"/>
    </xf>
    <xf numFmtId="176" fontId="16" fillId="24" borderId="18" xfId="0" applyNumberFormat="1" applyFont="1" applyFill="1" applyBorder="1" applyAlignment="1">
      <alignment horizontal="left" vertical="center"/>
    </xf>
    <xf numFmtId="0" fontId="0" fillId="0" borderId="31" xfId="59" applyFont="1" applyFill="1" applyBorder="1" applyAlignment="1">
      <alignment horizontal="center" vertical="center" wrapText="1"/>
      <protection/>
    </xf>
    <xf numFmtId="0" fontId="0" fillId="0" borderId="38" xfId="59" applyFont="1" applyFill="1" applyBorder="1" applyAlignment="1">
      <alignment horizontal="center"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7" fillId="0" borderId="0" xfId="15" applyFont="1" applyAlignment="1">
      <alignment horizontal="left" vertical="center"/>
      <protection/>
    </xf>
    <xf numFmtId="0" fontId="18"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44"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16" fillId="0" borderId="17" xfId="15" applyNumberFormat="1" applyFont="1" applyFill="1" applyBorder="1" applyAlignment="1">
      <alignment horizontal="left" vertical="center"/>
      <protection/>
    </xf>
    <xf numFmtId="176" fontId="16" fillId="24" borderId="18" xfId="15" applyNumberFormat="1" applyFont="1" applyFill="1" applyBorder="1" applyAlignment="1">
      <alignment horizontal="center" vertical="center"/>
      <protection/>
    </xf>
    <xf numFmtId="176" fontId="16" fillId="0" borderId="18" xfId="15" applyNumberFormat="1" applyFont="1" applyFill="1" applyBorder="1" applyAlignment="1">
      <alignment horizontal="right" vertical="center"/>
      <protection/>
    </xf>
    <xf numFmtId="176" fontId="16" fillId="24" borderId="18" xfId="15" applyNumberFormat="1" applyFont="1" applyFill="1" applyBorder="1" applyAlignment="1">
      <alignment horizontal="left" vertical="center"/>
      <protection/>
    </xf>
    <xf numFmtId="0" fontId="16" fillId="24" borderId="18" xfId="15" applyNumberFormat="1" applyFont="1" applyFill="1" applyBorder="1" applyAlignment="1">
      <alignment horizontal="center" vertical="center"/>
      <protection/>
    </xf>
    <xf numFmtId="0" fontId="16" fillId="24" borderId="26" xfId="15" applyNumberFormat="1" applyFont="1" applyFill="1" applyBorder="1" applyAlignment="1">
      <alignment horizontal="center" vertical="center"/>
      <protection/>
    </xf>
    <xf numFmtId="176" fontId="16" fillId="0" borderId="37" xfId="15" applyNumberFormat="1" applyFont="1" applyFill="1" applyBorder="1" applyAlignment="1">
      <alignment horizontal="right" vertical="center"/>
      <protection/>
    </xf>
    <xf numFmtId="176" fontId="16" fillId="24"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16" fillId="0" borderId="18" xfId="15" applyNumberFormat="1" applyFont="1" applyFill="1" applyBorder="1" applyAlignment="1">
      <alignment horizontal="left" vertical="center"/>
      <protection/>
    </xf>
    <xf numFmtId="176" fontId="16" fillId="0" borderId="26" xfId="15" applyNumberFormat="1" applyFont="1" applyFill="1" applyBorder="1" applyAlignment="1">
      <alignment horizontal="left" vertical="center"/>
      <protection/>
    </xf>
    <xf numFmtId="0" fontId="16" fillId="24" borderId="24" xfId="15" applyNumberFormat="1" applyFont="1" applyFill="1" applyBorder="1" applyAlignment="1">
      <alignment horizontal="center" vertical="center"/>
      <protection/>
    </xf>
    <xf numFmtId="176" fontId="16" fillId="0" borderId="45" xfId="15" applyNumberFormat="1" applyFont="1" applyFill="1" applyBorder="1" applyAlignment="1">
      <alignment horizontal="center" vertical="center"/>
      <protection/>
    </xf>
    <xf numFmtId="176" fontId="19" fillId="0" borderId="17" xfId="15" applyNumberFormat="1" applyFont="1" applyFill="1" applyBorder="1" applyAlignment="1">
      <alignment horizontal="center" vertical="center"/>
      <protection/>
    </xf>
    <xf numFmtId="176" fontId="19" fillId="0" borderId="18" xfId="15" applyNumberFormat="1" applyFont="1" applyFill="1" applyBorder="1" applyAlignment="1">
      <alignment horizontal="right" vertical="center"/>
      <protection/>
    </xf>
    <xf numFmtId="176" fontId="19" fillId="0" borderId="26" xfId="15" applyNumberFormat="1" applyFont="1" applyFill="1" applyBorder="1" applyAlignment="1">
      <alignment horizontal="center" vertical="center"/>
      <protection/>
    </xf>
    <xf numFmtId="0" fontId="19" fillId="24" borderId="18" xfId="15" applyNumberFormat="1" applyFont="1" applyFill="1" applyBorder="1" applyAlignment="1">
      <alignment horizontal="center" vertical="center"/>
      <protection/>
    </xf>
    <xf numFmtId="176" fontId="19" fillId="0" borderId="45" xfId="15" applyNumberFormat="1" applyFont="1" applyFill="1" applyBorder="1" applyAlignment="1">
      <alignment vertical="center"/>
      <protection/>
    </xf>
    <xf numFmtId="176" fontId="16" fillId="0" borderId="17" xfId="15" applyNumberFormat="1" applyFont="1" applyFill="1" applyBorder="1" applyAlignment="1">
      <alignment horizontal="center" vertical="center"/>
      <protection/>
    </xf>
    <xf numFmtId="176" fontId="16" fillId="0" borderId="26" xfId="15" applyNumberFormat="1" applyFont="1" applyFill="1" applyBorder="1" applyAlignment="1">
      <alignment horizontal="center" vertical="center"/>
      <protection/>
    </xf>
    <xf numFmtId="176" fontId="16" fillId="0" borderId="45" xfId="15" applyNumberFormat="1" applyFont="1" applyFill="1" applyBorder="1" applyAlignment="1">
      <alignment vertical="center"/>
      <protection/>
    </xf>
    <xf numFmtId="176" fontId="16" fillId="0" borderId="46" xfId="15" applyNumberFormat="1" applyFont="1" applyFill="1" applyBorder="1" applyAlignment="1">
      <alignment horizontal="center" vertical="center"/>
      <protection/>
    </xf>
    <xf numFmtId="176" fontId="16" fillId="0" borderId="42" xfId="15" applyNumberFormat="1" applyFont="1" applyFill="1" applyBorder="1" applyAlignment="1">
      <alignment horizontal="right" vertical="center"/>
      <protection/>
    </xf>
    <xf numFmtId="176" fontId="16" fillId="0" borderId="47" xfId="15" applyNumberFormat="1" applyFont="1" applyFill="1" applyBorder="1" applyAlignment="1">
      <alignment horizontal="left" vertical="center"/>
      <protection/>
    </xf>
    <xf numFmtId="0" fontId="16" fillId="24" borderId="43" xfId="15" applyNumberFormat="1" applyFont="1" applyFill="1" applyBorder="1" applyAlignment="1">
      <alignment horizontal="center" vertical="center"/>
      <protection/>
    </xf>
    <xf numFmtId="176" fontId="16" fillId="0" borderId="48" xfId="15" applyNumberFormat="1" applyFont="1" applyFill="1" applyBorder="1" applyAlignment="1">
      <alignment vertical="center"/>
      <protection/>
    </xf>
    <xf numFmtId="176" fontId="19" fillId="24" borderId="49" xfId="15" applyNumberFormat="1" applyFont="1" applyFill="1" applyBorder="1" applyAlignment="1">
      <alignment horizontal="center" vertical="center"/>
      <protection/>
    </xf>
    <xf numFmtId="176" fontId="19" fillId="0" borderId="31" xfId="15" applyNumberFormat="1" applyFont="1" applyFill="1" applyBorder="1" applyAlignment="1">
      <alignment horizontal="right" vertical="center"/>
      <protection/>
    </xf>
    <xf numFmtId="176" fontId="19" fillId="24" borderId="32" xfId="15" applyNumberFormat="1" applyFont="1" applyFill="1" applyBorder="1" applyAlignment="1">
      <alignment horizontal="center" vertical="center"/>
      <protection/>
    </xf>
    <xf numFmtId="176" fontId="19" fillId="24" borderId="43" xfId="15" applyNumberFormat="1" applyFont="1" applyFill="1" applyBorder="1" applyAlignment="1">
      <alignment horizontal="center" vertical="center"/>
      <protection/>
    </xf>
    <xf numFmtId="176" fontId="19" fillId="24" borderId="31" xfId="15" applyNumberFormat="1" applyFont="1" applyFill="1" applyBorder="1" applyAlignment="1">
      <alignment horizontal="center" vertical="center"/>
      <protection/>
    </xf>
    <xf numFmtId="176" fontId="19" fillId="0" borderId="50"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8"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51"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46" xfId="0" applyNumberFormat="1" applyFont="1" applyFill="1" applyBorder="1" applyAlignment="1">
      <alignment horizontal="center" vertical="center" wrapText="1"/>
    </xf>
    <xf numFmtId="176" fontId="0" fillId="24" borderId="43" xfId="0" applyNumberFormat="1" applyFill="1" applyBorder="1" applyAlignment="1">
      <alignment horizontal="center" vertical="center" wrapText="1"/>
    </xf>
    <xf numFmtId="176" fontId="0" fillId="24" borderId="42"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0" borderId="18" xfId="0" applyNumberFormat="1" applyFill="1" applyBorder="1" applyAlignment="1">
      <alignment horizontal="right" vertical="center"/>
    </xf>
    <xf numFmtId="176" fontId="0" fillId="24" borderId="49" xfId="0" applyNumberFormat="1" applyFill="1" applyBorder="1" applyAlignment="1">
      <alignment horizontal="left" vertical="center"/>
    </xf>
    <xf numFmtId="176" fontId="0" fillId="24" borderId="52" xfId="0" applyNumberFormat="1" applyFill="1" applyBorder="1" applyAlignment="1">
      <alignment horizontal="left" vertical="center"/>
    </xf>
    <xf numFmtId="49" fontId="0" fillId="24" borderId="31" xfId="0" applyNumberFormat="1" applyFill="1" applyBorder="1" applyAlignment="1">
      <alignment horizontal="left" vertical="center"/>
    </xf>
    <xf numFmtId="176" fontId="0" fillId="0" borderId="31" xfId="0" applyNumberFormat="1" applyFill="1" applyBorder="1" applyAlignment="1">
      <alignment horizontal="center"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0" fontId="16" fillId="0" borderId="0" xfId="0" applyFont="1" applyAlignment="1">
      <alignment horizontal="right" vertical="center" wrapText="1"/>
    </xf>
    <xf numFmtId="0" fontId="16" fillId="0" borderId="0" xfId="0" applyFont="1" applyAlignment="1">
      <alignment horizontal="right" vertical="center"/>
    </xf>
    <xf numFmtId="0" fontId="20" fillId="0" borderId="0" xfId="0" applyFont="1" applyFill="1" applyAlignment="1">
      <alignment horizontal="center" vertical="center"/>
    </xf>
    <xf numFmtId="0" fontId="16" fillId="24" borderId="0" xfId="0" applyFont="1" applyFill="1" applyAlignment="1">
      <alignment horizontal="right" vertical="center"/>
    </xf>
    <xf numFmtId="0" fontId="20" fillId="24" borderId="0" xfId="15" applyFont="1" applyFill="1" applyAlignment="1">
      <alignment horizontal="left" vertical="center"/>
      <protection/>
    </xf>
    <xf numFmtId="0" fontId="20" fillId="24" borderId="0" xfId="0" applyFont="1" applyFill="1" applyAlignment="1">
      <alignment horizontal="center" vertical="center"/>
    </xf>
    <xf numFmtId="176" fontId="16" fillId="24" borderId="51" xfId="0" applyNumberFormat="1" applyFont="1" applyFill="1" applyBorder="1" applyAlignment="1">
      <alignment horizontal="center" vertical="center" wrapText="1"/>
    </xf>
    <xf numFmtId="176" fontId="16" fillId="24" borderId="16" xfId="0" applyNumberFormat="1" applyFont="1" applyFill="1" applyBorder="1" applyAlignment="1">
      <alignment horizontal="center" vertical="center" wrapText="1"/>
    </xf>
    <xf numFmtId="176" fontId="16" fillId="24" borderId="14" xfId="0" applyNumberFormat="1" applyFont="1" applyFill="1" applyBorder="1" applyAlignment="1">
      <alignment horizontal="center" vertical="center" wrapText="1"/>
    </xf>
    <xf numFmtId="176" fontId="16" fillId="0" borderId="14" xfId="0" applyNumberFormat="1" applyFont="1" applyFill="1" applyBorder="1" applyAlignment="1">
      <alignment horizontal="center" vertical="center" wrapText="1"/>
    </xf>
    <xf numFmtId="176" fontId="16" fillId="24" borderId="46" xfId="0" applyNumberFormat="1" applyFont="1" applyFill="1" applyBorder="1" applyAlignment="1">
      <alignment horizontal="center" vertical="center" wrapText="1"/>
    </xf>
    <xf numFmtId="176" fontId="16" fillId="24" borderId="23" xfId="0" applyNumberFormat="1" applyFont="1" applyFill="1" applyBorder="1" applyAlignment="1">
      <alignment horizontal="center" vertical="center" wrapText="1"/>
    </xf>
    <xf numFmtId="176" fontId="16" fillId="24" borderId="42" xfId="0" applyNumberFormat="1" applyFont="1" applyFill="1" applyBorder="1" applyAlignment="1">
      <alignment horizontal="center" vertical="center" wrapText="1"/>
    </xf>
    <xf numFmtId="176" fontId="16" fillId="24" borderId="20" xfId="0" applyNumberFormat="1" applyFont="1" applyFill="1" applyBorder="1" applyAlignment="1">
      <alignment horizontal="center" vertical="center" wrapText="1"/>
    </xf>
    <xf numFmtId="176" fontId="16" fillId="0" borderId="20" xfId="0" applyNumberFormat="1" applyFont="1" applyFill="1" applyBorder="1" applyAlignment="1">
      <alignment horizontal="center" vertical="center" wrapText="1"/>
    </xf>
    <xf numFmtId="176" fontId="16" fillId="24" borderId="22" xfId="0" applyNumberFormat="1" applyFont="1" applyFill="1" applyBorder="1" applyAlignment="1">
      <alignment horizontal="center" vertical="center" wrapText="1"/>
    </xf>
    <xf numFmtId="176" fontId="16" fillId="0" borderId="22" xfId="0" applyNumberFormat="1" applyFont="1" applyFill="1" applyBorder="1" applyAlignment="1">
      <alignment horizontal="center" vertical="center" wrapText="1"/>
    </xf>
    <xf numFmtId="176" fontId="16" fillId="24" borderId="23" xfId="0" applyNumberFormat="1" applyFont="1" applyFill="1" applyBorder="1" applyAlignment="1">
      <alignment horizontal="center" vertical="center"/>
    </xf>
    <xf numFmtId="176" fontId="16" fillId="24" borderId="24" xfId="0" applyNumberFormat="1" applyFont="1" applyFill="1" applyBorder="1" applyAlignment="1">
      <alignment horizontal="center" vertical="center"/>
    </xf>
    <xf numFmtId="176" fontId="16" fillId="24" borderId="25" xfId="0" applyNumberFormat="1" applyFont="1" applyFill="1" applyBorder="1" applyAlignment="1">
      <alignment horizontal="center" vertical="center"/>
    </xf>
    <xf numFmtId="176" fontId="16" fillId="24" borderId="18" xfId="0" applyNumberFormat="1" applyFont="1" applyFill="1" applyBorder="1" applyAlignment="1">
      <alignment horizontal="center" vertical="center"/>
    </xf>
    <xf numFmtId="176" fontId="16" fillId="24" borderId="27" xfId="0" applyNumberFormat="1" applyFont="1" applyFill="1" applyBorder="1" applyAlignment="1">
      <alignment horizontal="center" vertical="center"/>
    </xf>
    <xf numFmtId="176" fontId="16" fillId="24" borderId="28" xfId="0" applyNumberFormat="1" applyFont="1" applyFill="1" applyBorder="1" applyAlignment="1">
      <alignment horizontal="center" vertical="center"/>
    </xf>
    <xf numFmtId="176" fontId="16" fillId="24" borderId="29" xfId="0" applyNumberFormat="1" applyFont="1" applyFill="1" applyBorder="1" applyAlignment="1">
      <alignment horizontal="center" vertical="center"/>
    </xf>
    <xf numFmtId="176" fontId="19" fillId="0" borderId="18" xfId="0" applyNumberFormat="1" applyFont="1" applyFill="1" applyBorder="1" applyAlignment="1">
      <alignment horizontal="right" vertical="center"/>
    </xf>
    <xf numFmtId="176" fontId="19" fillId="24" borderId="17" xfId="0" applyNumberFormat="1" applyFont="1" applyFill="1" applyBorder="1" applyAlignment="1">
      <alignment horizontal="left" vertical="center"/>
    </xf>
    <xf numFmtId="176" fontId="19" fillId="24" borderId="18" xfId="0" applyNumberFormat="1" applyFont="1" applyFill="1" applyBorder="1" applyAlignment="1">
      <alignment horizontal="left" vertical="center"/>
    </xf>
    <xf numFmtId="0" fontId="20" fillId="0" borderId="53" xfId="0" applyFont="1" applyFill="1" applyBorder="1" applyAlignment="1">
      <alignment horizontal="left" vertical="center" shrinkToFit="1"/>
    </xf>
    <xf numFmtId="176" fontId="16" fillId="0" borderId="18" xfId="0" applyNumberFormat="1" applyFont="1" applyFill="1" applyBorder="1" applyAlignment="1">
      <alignment horizontal="right" vertical="center"/>
    </xf>
    <xf numFmtId="176" fontId="16" fillId="24" borderId="17" xfId="0" applyNumberFormat="1" applyFont="1" applyFill="1" applyBorder="1" applyAlignment="1">
      <alignment horizontal="left" vertical="center"/>
    </xf>
    <xf numFmtId="49" fontId="16" fillId="24" borderId="23" xfId="0" applyNumberFormat="1" applyFont="1" applyFill="1" applyBorder="1" applyAlignment="1">
      <alignment horizontal="left" vertical="center"/>
    </xf>
    <xf numFmtId="49" fontId="16" fillId="24" borderId="25" xfId="0" applyNumberFormat="1" applyFont="1" applyFill="1" applyBorder="1" applyAlignment="1">
      <alignment horizontal="left" vertical="center"/>
    </xf>
    <xf numFmtId="49" fontId="19" fillId="24" borderId="23" xfId="0" applyNumberFormat="1" applyFont="1" applyFill="1" applyBorder="1" applyAlignment="1">
      <alignment horizontal="left" vertical="center"/>
    </xf>
    <xf numFmtId="49" fontId="19" fillId="24" borderId="25" xfId="0" applyNumberFormat="1" applyFont="1" applyFill="1" applyBorder="1" applyAlignment="1">
      <alignment horizontal="left" vertical="center"/>
    </xf>
    <xf numFmtId="176" fontId="16" fillId="24" borderId="30" xfId="0" applyNumberFormat="1" applyFont="1" applyFill="1" applyBorder="1" applyAlignment="1">
      <alignment horizontal="left" vertical="center"/>
    </xf>
    <xf numFmtId="176" fontId="16" fillId="24" borderId="31" xfId="0" applyNumberFormat="1" applyFont="1" applyFill="1" applyBorder="1" applyAlignment="1">
      <alignment horizontal="left" vertical="center"/>
    </xf>
    <xf numFmtId="176" fontId="16" fillId="0" borderId="31" xfId="0" applyNumberFormat="1" applyFont="1" applyFill="1" applyBorder="1" applyAlignment="1">
      <alignment horizontal="right" vertical="center"/>
    </xf>
    <xf numFmtId="0" fontId="16" fillId="0" borderId="33" xfId="0" applyFont="1" applyBorder="1" applyAlignment="1">
      <alignment horizontal="left" vertical="center" wrapText="1"/>
    </xf>
    <xf numFmtId="0" fontId="16" fillId="0" borderId="33" xfId="0" applyFont="1" applyBorder="1" applyAlignment="1">
      <alignment horizontal="left" vertical="center"/>
    </xf>
    <xf numFmtId="0" fontId="16" fillId="0" borderId="0" xfId="0" applyFont="1" applyAlignment="1">
      <alignment vertical="center"/>
    </xf>
    <xf numFmtId="0" fontId="20" fillId="24" borderId="0" xfId="15" applyFont="1" applyFill="1" applyAlignment="1">
      <alignment horizontal="right" vertical="center"/>
      <protection/>
    </xf>
    <xf numFmtId="176" fontId="16" fillId="24" borderId="34" xfId="0" applyNumberFormat="1" applyFont="1" applyFill="1" applyBorder="1" applyAlignment="1">
      <alignment horizontal="center" vertical="center" wrapText="1"/>
    </xf>
    <xf numFmtId="0" fontId="16" fillId="0" borderId="0" xfId="0" applyFont="1" applyBorder="1" applyAlignment="1">
      <alignment horizontal="right" vertical="center" wrapText="1"/>
    </xf>
    <xf numFmtId="176" fontId="16" fillId="24" borderId="35" xfId="0" applyNumberFormat="1" applyFont="1" applyFill="1" applyBorder="1" applyAlignment="1">
      <alignment horizontal="center" vertical="center" wrapText="1"/>
    </xf>
    <xf numFmtId="176" fontId="16" fillId="24" borderId="36" xfId="0" applyNumberFormat="1" applyFont="1" applyFill="1" applyBorder="1" applyAlignment="1">
      <alignment horizontal="center" vertical="center" wrapText="1"/>
    </xf>
    <xf numFmtId="49" fontId="16" fillId="24" borderId="37" xfId="0" applyNumberFormat="1" applyFont="1" applyFill="1" applyBorder="1" applyAlignment="1">
      <alignment horizontal="center" vertical="center"/>
    </xf>
    <xf numFmtId="0" fontId="16" fillId="0" borderId="0" xfId="0" applyFont="1" applyBorder="1" applyAlignment="1">
      <alignment horizontal="right" vertical="center"/>
    </xf>
    <xf numFmtId="176" fontId="19" fillId="0" borderId="37" xfId="0" applyNumberFormat="1" applyFont="1" applyFill="1" applyBorder="1" applyAlignment="1">
      <alignment horizontal="right" vertical="center"/>
    </xf>
    <xf numFmtId="176" fontId="16" fillId="0" borderId="37" xfId="0" applyNumberFormat="1" applyFont="1" applyFill="1" applyBorder="1" applyAlignment="1">
      <alignment horizontal="right" vertical="center"/>
    </xf>
    <xf numFmtId="176" fontId="16" fillId="0" borderId="38" xfId="0" applyNumberFormat="1" applyFont="1" applyFill="1" applyBorder="1" applyAlignment="1">
      <alignment horizontal="right" vertical="center"/>
    </xf>
    <xf numFmtId="176" fontId="0" fillId="24" borderId="37" xfId="15" applyNumberFormat="1" applyFont="1" applyFill="1" applyBorder="1" applyAlignment="1">
      <alignment horizontal="center" vertical="center"/>
      <protection/>
    </xf>
    <xf numFmtId="176" fontId="16" fillId="0" borderId="46" xfId="15" applyNumberFormat="1" applyFont="1" applyFill="1" applyBorder="1" applyAlignment="1">
      <alignment horizontal="left"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16" fillId="0" borderId="17" xfId="15" applyNumberFormat="1" applyFont="1" applyFill="1" applyBorder="1" applyAlignment="1" quotePrefix="1">
      <alignment horizontal="left" vertical="center"/>
      <protection/>
    </xf>
    <xf numFmtId="176" fontId="16" fillId="24" borderId="18" xfId="15" applyNumberFormat="1" applyFont="1" applyFill="1" applyBorder="1" applyAlignment="1" quotePrefix="1">
      <alignment horizontal="center" vertical="center"/>
      <protection/>
    </xf>
    <xf numFmtId="176" fontId="16" fillId="24" borderId="18" xfId="15" applyNumberFormat="1" applyFont="1" applyFill="1" applyBorder="1" applyAlignment="1" quotePrefix="1">
      <alignment horizontal="left" vertical="center"/>
      <protection/>
    </xf>
    <xf numFmtId="176" fontId="19" fillId="0" borderId="17" xfId="15" applyNumberFormat="1" applyFont="1" applyFill="1" applyBorder="1" applyAlignment="1" quotePrefix="1">
      <alignment horizontal="center" vertical="center"/>
      <protection/>
    </xf>
    <xf numFmtId="176" fontId="19" fillId="0" borderId="26" xfId="15" applyNumberFormat="1" applyFont="1" applyFill="1" applyBorder="1" applyAlignment="1" quotePrefix="1">
      <alignment horizontal="center" vertical="center"/>
      <protection/>
    </xf>
    <xf numFmtId="176" fontId="19" fillId="24" borderId="49" xfId="15" applyNumberFormat="1" applyFont="1" applyFill="1" applyBorder="1" applyAlignment="1" quotePrefix="1">
      <alignment horizontal="center" vertical="center"/>
      <protection/>
    </xf>
    <xf numFmtId="176" fontId="19" fillId="24" borderId="32" xfId="15" applyNumberFormat="1" applyFont="1" applyFill="1" applyBorder="1" applyAlignment="1" quotePrefix="1">
      <alignment horizontal="center" vertical="center"/>
      <protection/>
    </xf>
    <xf numFmtId="176" fontId="16" fillId="24" borderId="51" xfId="0" applyNumberFormat="1" applyFont="1" applyFill="1" applyBorder="1" applyAlignment="1" quotePrefix="1">
      <alignment horizontal="center" vertical="center" wrapText="1"/>
    </xf>
    <xf numFmtId="176" fontId="16" fillId="24" borderId="14" xfId="0" applyNumberFormat="1" applyFont="1" applyFill="1" applyBorder="1" applyAlignment="1" quotePrefix="1">
      <alignment horizontal="center" vertical="center" wrapText="1"/>
    </xf>
    <xf numFmtId="176" fontId="16" fillId="0" borderId="14" xfId="0" applyNumberFormat="1" applyFont="1" applyFill="1" applyBorder="1" applyAlignment="1" quotePrefix="1">
      <alignment horizontal="center" vertical="center" wrapText="1"/>
    </xf>
    <xf numFmtId="176" fontId="16" fillId="24" borderId="34" xfId="0" applyNumberFormat="1" applyFont="1" applyFill="1" applyBorder="1" applyAlignment="1" quotePrefix="1">
      <alignment horizontal="center" vertical="center" wrapText="1"/>
    </xf>
    <xf numFmtId="176" fontId="16" fillId="24" borderId="42" xfId="0" applyNumberFormat="1" applyFont="1" applyFill="1" applyBorder="1" applyAlignment="1" quotePrefix="1">
      <alignment horizontal="center" vertical="center" wrapText="1"/>
    </xf>
    <xf numFmtId="176" fontId="16" fillId="24" borderId="23" xfId="0" applyNumberFormat="1" applyFont="1" applyFill="1" applyBorder="1" applyAlignment="1" quotePrefix="1">
      <alignment horizontal="center" vertical="center"/>
    </xf>
    <xf numFmtId="176" fontId="16" fillId="24" borderId="18" xfId="0" applyNumberFormat="1" applyFont="1" applyFill="1" applyBorder="1" applyAlignment="1" quotePrefix="1">
      <alignment horizontal="center" vertical="center"/>
    </xf>
    <xf numFmtId="176" fontId="16" fillId="24" borderId="27" xfId="0" applyNumberFormat="1" applyFont="1" applyFill="1" applyBorder="1" applyAlignment="1" quotePrefix="1">
      <alignment horizontal="center" vertical="center"/>
    </xf>
    <xf numFmtId="176" fontId="0" fillId="24" borderId="51"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xf numFmtId="176" fontId="0" fillId="24" borderId="27" xfId="0" applyNumberForma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3"/>
  <sheetViews>
    <sheetView zoomScaleSheetLayoutView="100" workbookViewId="0" topLeftCell="A25">
      <selection activeCell="G18" sqref="G18"/>
    </sheetView>
  </sheetViews>
  <sheetFormatPr defaultColWidth="9.00390625" defaultRowHeight="14.25"/>
  <cols>
    <col min="1" max="1" width="50.625" style="126" customWidth="1"/>
    <col min="2" max="2" width="4.00390625" style="126" customWidth="1"/>
    <col min="3" max="3" width="15.625" style="126" customWidth="1"/>
    <col min="4" max="4" width="50.625" style="126" customWidth="1"/>
    <col min="5" max="5" width="3.50390625" style="126" customWidth="1"/>
    <col min="6" max="6" width="15.625" style="126" customWidth="1"/>
    <col min="7" max="8" width="9.00390625" style="127" customWidth="1"/>
    <col min="9" max="16384" width="9.00390625" style="126" customWidth="1"/>
  </cols>
  <sheetData>
    <row r="1" ht="14.25">
      <c r="A1" s="128"/>
    </row>
    <row r="2" spans="1:8" s="124" customFormat="1" ht="18" customHeight="1">
      <c r="A2" s="129" t="s">
        <v>0</v>
      </c>
      <c r="B2" s="129"/>
      <c r="C2" s="129"/>
      <c r="D2" s="129"/>
      <c r="E2" s="129"/>
      <c r="F2" s="129"/>
      <c r="G2" s="177"/>
      <c r="H2" s="177"/>
    </row>
    <row r="3" spans="1:6" ht="9.75" customHeight="1">
      <c r="A3" s="130"/>
      <c r="B3" s="130"/>
      <c r="C3" s="130"/>
      <c r="D3" s="130"/>
      <c r="E3" s="130"/>
      <c r="F3" s="46" t="s">
        <v>1</v>
      </c>
    </row>
    <row r="4" spans="1:6" ht="15" customHeight="1">
      <c r="A4" s="8" t="s">
        <v>2</v>
      </c>
      <c r="B4" s="130"/>
      <c r="C4" s="130"/>
      <c r="D4" s="130"/>
      <c r="E4" s="130"/>
      <c r="F4" s="46" t="s">
        <v>3</v>
      </c>
    </row>
    <row r="5" spans="1:8" s="125" customFormat="1" ht="21.75" customHeight="1">
      <c r="A5" s="274" t="s">
        <v>4</v>
      </c>
      <c r="B5" s="132"/>
      <c r="C5" s="132"/>
      <c r="D5" s="275" t="s">
        <v>5</v>
      </c>
      <c r="E5" s="132"/>
      <c r="F5" s="134"/>
      <c r="G5" s="178"/>
      <c r="H5" s="178"/>
    </row>
    <row r="6" spans="1:8" s="125" customFormat="1" ht="21.75" customHeight="1">
      <c r="A6" s="276" t="s">
        <v>6</v>
      </c>
      <c r="B6" s="277" t="s">
        <v>7</v>
      </c>
      <c r="C6" s="137" t="s">
        <v>8</v>
      </c>
      <c r="D6" s="278" t="s">
        <v>6</v>
      </c>
      <c r="E6" s="277" t="s">
        <v>7</v>
      </c>
      <c r="F6" s="272" t="s">
        <v>8</v>
      </c>
      <c r="G6" s="178"/>
      <c r="H6" s="178"/>
    </row>
    <row r="7" spans="1:8" s="125" customFormat="1" ht="21.75" customHeight="1">
      <c r="A7" s="276" t="s">
        <v>9</v>
      </c>
      <c r="B7" s="137"/>
      <c r="C7" s="278" t="s">
        <v>10</v>
      </c>
      <c r="D7" s="278" t="s">
        <v>9</v>
      </c>
      <c r="E7" s="137"/>
      <c r="F7" s="279" t="s">
        <v>11</v>
      </c>
      <c r="G7" s="178"/>
      <c r="H7" s="178"/>
    </row>
    <row r="8" spans="1:8" s="125" customFormat="1" ht="21.75" customHeight="1">
      <c r="A8" s="280" t="s">
        <v>12</v>
      </c>
      <c r="B8" s="281" t="s">
        <v>10</v>
      </c>
      <c r="C8" s="144">
        <v>1280.09</v>
      </c>
      <c r="D8" s="282" t="s">
        <v>13</v>
      </c>
      <c r="E8" s="281" t="s">
        <v>14</v>
      </c>
      <c r="F8" s="148">
        <v>14.6</v>
      </c>
      <c r="G8" s="178"/>
      <c r="H8" s="178"/>
    </row>
    <row r="9" spans="1:8" s="125" customFormat="1" ht="21.75" customHeight="1">
      <c r="A9" s="149" t="s">
        <v>15</v>
      </c>
      <c r="B9" s="281" t="s">
        <v>11</v>
      </c>
      <c r="C9" s="144"/>
      <c r="D9" s="282" t="s">
        <v>16</v>
      </c>
      <c r="E9" s="281" t="s">
        <v>17</v>
      </c>
      <c r="F9" s="148"/>
      <c r="G9" s="178"/>
      <c r="H9" s="178"/>
    </row>
    <row r="10" spans="1:8" s="125" customFormat="1" ht="21.75" customHeight="1">
      <c r="A10" s="149" t="s">
        <v>18</v>
      </c>
      <c r="B10" s="281" t="s">
        <v>19</v>
      </c>
      <c r="C10" s="144"/>
      <c r="D10" s="282" t="s">
        <v>20</v>
      </c>
      <c r="E10" s="281" t="s">
        <v>21</v>
      </c>
      <c r="F10" s="148"/>
      <c r="G10" s="178"/>
      <c r="H10" s="178"/>
    </row>
    <row r="11" spans="1:8" s="125" customFormat="1" ht="21.75" customHeight="1">
      <c r="A11" s="149" t="s">
        <v>22</v>
      </c>
      <c r="B11" s="281" t="s">
        <v>23</v>
      </c>
      <c r="C11" s="144"/>
      <c r="D11" s="282" t="s">
        <v>24</v>
      </c>
      <c r="E11" s="281" t="s">
        <v>25</v>
      </c>
      <c r="F11" s="148"/>
      <c r="G11" s="178"/>
      <c r="H11" s="178"/>
    </row>
    <row r="12" spans="1:8" s="125" customFormat="1" ht="21.75" customHeight="1">
      <c r="A12" s="149" t="s">
        <v>26</v>
      </c>
      <c r="B12" s="281" t="s">
        <v>27</v>
      </c>
      <c r="C12" s="144"/>
      <c r="D12" s="282" t="s">
        <v>28</v>
      </c>
      <c r="E12" s="281" t="s">
        <v>29</v>
      </c>
      <c r="F12" s="148"/>
      <c r="G12" s="178"/>
      <c r="H12" s="178"/>
    </row>
    <row r="13" spans="1:8" s="125" customFormat="1" ht="21.75" customHeight="1">
      <c r="A13" s="149" t="s">
        <v>30</v>
      </c>
      <c r="B13" s="281" t="s">
        <v>31</v>
      </c>
      <c r="C13" s="144">
        <v>58.6</v>
      </c>
      <c r="D13" s="282" t="s">
        <v>32</v>
      </c>
      <c r="E13" s="281" t="s">
        <v>33</v>
      </c>
      <c r="F13" s="148">
        <v>1416.52</v>
      </c>
      <c r="G13" s="178"/>
      <c r="H13" s="178"/>
    </row>
    <row r="14" spans="1:8" s="125" customFormat="1" ht="21.75" customHeight="1">
      <c r="A14" s="149"/>
      <c r="B14" s="143"/>
      <c r="C14" s="144"/>
      <c r="D14" s="145" t="s">
        <v>34</v>
      </c>
      <c r="E14" s="281" t="s">
        <v>35</v>
      </c>
      <c r="F14" s="148">
        <v>1.7</v>
      </c>
      <c r="G14" s="178"/>
      <c r="H14" s="178"/>
    </row>
    <row r="15" spans="1:8" s="125" customFormat="1" ht="21.75" customHeight="1">
      <c r="A15" s="149"/>
      <c r="B15" s="143"/>
      <c r="C15" s="144"/>
      <c r="D15" s="145" t="s">
        <v>36</v>
      </c>
      <c r="E15" s="281" t="s">
        <v>37</v>
      </c>
      <c r="F15" s="148">
        <v>108.65</v>
      </c>
      <c r="G15" s="178"/>
      <c r="H15" s="178"/>
    </row>
    <row r="16" spans="1:8" s="125" customFormat="1" ht="21.75" customHeight="1">
      <c r="A16" s="149"/>
      <c r="B16" s="143"/>
      <c r="C16" s="144"/>
      <c r="D16" s="145" t="s">
        <v>38</v>
      </c>
      <c r="E16" s="281" t="s">
        <v>39</v>
      </c>
      <c r="F16" s="148"/>
      <c r="G16" s="178"/>
      <c r="H16" s="178"/>
    </row>
    <row r="17" spans="1:8" s="125" customFormat="1" ht="21.75" customHeight="1">
      <c r="A17" s="149"/>
      <c r="B17" s="143"/>
      <c r="C17" s="144"/>
      <c r="D17" s="145" t="s">
        <v>40</v>
      </c>
      <c r="E17" s="281" t="s">
        <v>41</v>
      </c>
      <c r="F17" s="148"/>
      <c r="G17" s="178"/>
      <c r="H17" s="178"/>
    </row>
    <row r="18" spans="1:8" s="125" customFormat="1" ht="21.75" customHeight="1">
      <c r="A18" s="149"/>
      <c r="B18" s="143"/>
      <c r="C18" s="144"/>
      <c r="D18" s="145" t="s">
        <v>42</v>
      </c>
      <c r="E18" s="281" t="s">
        <v>43</v>
      </c>
      <c r="F18" s="148"/>
      <c r="G18" s="178"/>
      <c r="H18" s="178"/>
    </row>
    <row r="19" spans="1:8" s="125" customFormat="1" ht="21.75" customHeight="1">
      <c r="A19" s="149"/>
      <c r="B19" s="143"/>
      <c r="C19" s="144"/>
      <c r="D19" s="145" t="s">
        <v>44</v>
      </c>
      <c r="E19" s="281" t="s">
        <v>45</v>
      </c>
      <c r="F19" s="148"/>
      <c r="G19" s="178"/>
      <c r="H19" s="178"/>
    </row>
    <row r="20" spans="1:8" s="125" customFormat="1" ht="21.75" customHeight="1">
      <c r="A20" s="149"/>
      <c r="B20" s="143"/>
      <c r="C20" s="144"/>
      <c r="D20" s="145" t="s">
        <v>46</v>
      </c>
      <c r="E20" s="281" t="s">
        <v>47</v>
      </c>
      <c r="F20" s="148"/>
      <c r="G20" s="178"/>
      <c r="H20" s="178"/>
    </row>
    <row r="21" spans="1:8" s="125" customFormat="1" ht="21.75" customHeight="1">
      <c r="A21" s="149"/>
      <c r="B21" s="143"/>
      <c r="C21" s="144"/>
      <c r="D21" s="145" t="s">
        <v>48</v>
      </c>
      <c r="E21" s="281" t="s">
        <v>49</v>
      </c>
      <c r="F21" s="148"/>
      <c r="G21" s="178"/>
      <c r="H21" s="178"/>
    </row>
    <row r="22" spans="1:8" s="125" customFormat="1" ht="21.75" customHeight="1">
      <c r="A22" s="149"/>
      <c r="B22" s="143"/>
      <c r="C22" s="144"/>
      <c r="D22" s="145" t="s">
        <v>50</v>
      </c>
      <c r="E22" s="281" t="s">
        <v>51</v>
      </c>
      <c r="F22" s="148"/>
      <c r="G22" s="178"/>
      <c r="H22" s="178"/>
    </row>
    <row r="23" spans="1:8" s="125" customFormat="1" ht="21.75" customHeight="1">
      <c r="A23" s="149"/>
      <c r="B23" s="143"/>
      <c r="C23" s="144"/>
      <c r="D23" s="145" t="s">
        <v>52</v>
      </c>
      <c r="E23" s="281" t="s">
        <v>53</v>
      </c>
      <c r="F23" s="148"/>
      <c r="G23" s="178"/>
      <c r="H23" s="178"/>
    </row>
    <row r="24" spans="1:8" s="125" customFormat="1" ht="21.75" customHeight="1">
      <c r="A24" s="149"/>
      <c r="B24" s="143"/>
      <c r="C24" s="144"/>
      <c r="D24" s="145" t="s">
        <v>54</v>
      </c>
      <c r="E24" s="281" t="s">
        <v>55</v>
      </c>
      <c r="F24" s="148"/>
      <c r="G24" s="178"/>
      <c r="H24" s="178"/>
    </row>
    <row r="25" spans="1:8" s="125" customFormat="1" ht="21.75" customHeight="1">
      <c r="A25" s="149"/>
      <c r="B25" s="143"/>
      <c r="C25" s="144"/>
      <c r="D25" s="145" t="s">
        <v>56</v>
      </c>
      <c r="E25" s="281" t="s">
        <v>57</v>
      </c>
      <c r="F25" s="148">
        <v>115.8</v>
      </c>
      <c r="G25" s="178"/>
      <c r="H25" s="178"/>
    </row>
    <row r="26" spans="1:8" s="125" customFormat="1" ht="21.75" customHeight="1">
      <c r="A26" s="149"/>
      <c r="B26" s="281" t="s">
        <v>58</v>
      </c>
      <c r="C26" s="144"/>
      <c r="D26" s="150" t="s">
        <v>59</v>
      </c>
      <c r="E26" s="281" t="s">
        <v>60</v>
      </c>
      <c r="F26" s="148"/>
      <c r="G26" s="178"/>
      <c r="H26" s="178"/>
    </row>
    <row r="27" spans="1:8" s="125" customFormat="1" ht="21.75" customHeight="1">
      <c r="A27" s="142"/>
      <c r="B27" s="281" t="s">
        <v>61</v>
      </c>
      <c r="C27" s="151"/>
      <c r="D27" s="152"/>
      <c r="E27" s="281" t="s">
        <v>62</v>
      </c>
      <c r="F27" s="154"/>
      <c r="G27" s="178"/>
      <c r="H27" s="178"/>
    </row>
    <row r="28" spans="1:8" s="125" customFormat="1" ht="21.75" customHeight="1">
      <c r="A28" s="283" t="s">
        <v>63</v>
      </c>
      <c r="B28" s="281" t="s">
        <v>64</v>
      </c>
      <c r="C28" s="156">
        <f>SUM(C8:C13)</f>
        <v>1338.6899999999998</v>
      </c>
      <c r="D28" s="284" t="s">
        <v>65</v>
      </c>
      <c r="E28" s="281" t="s">
        <v>66</v>
      </c>
      <c r="F28" s="159">
        <f>F8+F13+F15+F18+F25+F14</f>
        <v>1657.27</v>
      </c>
      <c r="G28" s="178"/>
      <c r="H28" s="178"/>
    </row>
    <row r="29" spans="1:8" s="125" customFormat="1" ht="21.75" customHeight="1">
      <c r="A29" s="142" t="s">
        <v>67</v>
      </c>
      <c r="B29" s="281" t="s">
        <v>68</v>
      </c>
      <c r="C29" s="144">
        <v>4.15</v>
      </c>
      <c r="D29" s="152" t="s">
        <v>69</v>
      </c>
      <c r="E29" s="281" t="s">
        <v>70</v>
      </c>
      <c r="F29" s="162"/>
      <c r="G29" s="178"/>
      <c r="H29" s="178"/>
    </row>
    <row r="30" spans="1:8" s="125" customFormat="1" ht="21.75" customHeight="1">
      <c r="A30" s="142" t="s">
        <v>71</v>
      </c>
      <c r="B30" s="281" t="s">
        <v>72</v>
      </c>
      <c r="C30" s="144">
        <v>523.1</v>
      </c>
      <c r="D30" s="152" t="s">
        <v>73</v>
      </c>
      <c r="E30" s="281" t="s">
        <v>74</v>
      </c>
      <c r="F30" s="162">
        <v>208.67</v>
      </c>
      <c r="G30" s="178"/>
      <c r="H30" s="178"/>
    </row>
    <row r="31" spans="1:8" s="125" customFormat="1" ht="21.75" customHeight="1">
      <c r="A31" s="273"/>
      <c r="B31" s="281" t="s">
        <v>75</v>
      </c>
      <c r="C31" s="164"/>
      <c r="D31" s="165"/>
      <c r="E31" s="281" t="s">
        <v>76</v>
      </c>
      <c r="F31" s="167"/>
      <c r="G31" s="178"/>
      <c r="H31" s="178"/>
    </row>
    <row r="32" spans="1:6" ht="21.75" customHeight="1">
      <c r="A32" s="285" t="s">
        <v>77</v>
      </c>
      <c r="B32" s="281" t="s">
        <v>78</v>
      </c>
      <c r="C32" s="169">
        <f>SUM(C28:C30)</f>
        <v>1865.94</v>
      </c>
      <c r="D32" s="286" t="s">
        <v>77</v>
      </c>
      <c r="E32" s="281" t="s">
        <v>79</v>
      </c>
      <c r="F32" s="173">
        <f>SUM(F28:F30)</f>
        <v>1865.94</v>
      </c>
    </row>
    <row r="33" spans="1:6" ht="29.25" customHeight="1">
      <c r="A33" s="174" t="s">
        <v>80</v>
      </c>
      <c r="B33" s="175"/>
      <c r="C33" s="175"/>
      <c r="D33" s="175"/>
      <c r="E33" s="175"/>
      <c r="F33" s="175"/>
    </row>
  </sheetData>
  <sheetProtection/>
  <mergeCells count="4">
    <mergeCell ref="A2:F2"/>
    <mergeCell ref="A5:C5"/>
    <mergeCell ref="D5:F5"/>
    <mergeCell ref="A33:F33"/>
  </mergeCells>
  <printOptions horizontalCentered="1"/>
  <pageMargins left="0.35" right="0.35" top="0.59" bottom="0.7900000000000001" header="0.51" footer="0.2"/>
  <pageSetup fitToHeight="1" fitToWidth="1" horizontalDpi="300" verticalDpi="300" orientation="portrait" paperSize="9" scale="64"/>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44"/>
  <sheetViews>
    <sheetView zoomScaleSheetLayoutView="160" workbookViewId="0" topLeftCell="A1">
      <selection activeCell="E10" sqref="E10"/>
    </sheetView>
  </sheetViews>
  <sheetFormatPr defaultColWidth="9.00390625" defaultRowHeight="14.25"/>
  <cols>
    <col min="1" max="1" width="6.625" style="223" customWidth="1"/>
    <col min="2" max="2" width="2.125" style="223" customWidth="1"/>
    <col min="3" max="3" width="31.125" style="223" customWidth="1"/>
    <col min="4" max="5" width="9.625" style="223" customWidth="1"/>
    <col min="6" max="6" width="8.00390625" style="223" customWidth="1"/>
    <col min="7" max="7" width="5.375" style="223" customWidth="1"/>
    <col min="8" max="8" width="5.00390625" style="223" customWidth="1"/>
    <col min="9" max="9" width="8.25390625" style="223" customWidth="1"/>
    <col min="10" max="10" width="8.00390625" style="223" customWidth="1"/>
    <col min="11" max="16384" width="9.625" style="223" customWidth="1"/>
  </cols>
  <sheetData>
    <row r="1" spans="1:10" ht="13.5">
      <c r="A1" s="224" t="s">
        <v>81</v>
      </c>
      <c r="B1" s="224"/>
      <c r="C1" s="224"/>
      <c r="D1" s="224"/>
      <c r="E1" s="224"/>
      <c r="F1" s="224"/>
      <c r="G1" s="224"/>
      <c r="H1" s="224"/>
      <c r="I1" s="224"/>
      <c r="J1" s="224"/>
    </row>
    <row r="2" spans="1:10" ht="13.5">
      <c r="A2" s="225"/>
      <c r="B2" s="225"/>
      <c r="C2" s="225"/>
      <c r="D2" s="225"/>
      <c r="E2" s="225"/>
      <c r="F2" s="225"/>
      <c r="G2" s="225"/>
      <c r="H2" s="225"/>
      <c r="I2" s="225"/>
      <c r="J2" s="262" t="s">
        <v>82</v>
      </c>
    </row>
    <row r="3" spans="1:10" ht="14.25">
      <c r="A3" s="226" t="s">
        <v>2</v>
      </c>
      <c r="B3" s="225"/>
      <c r="C3" s="225"/>
      <c r="D3" s="225"/>
      <c r="E3" s="225"/>
      <c r="F3" s="227"/>
      <c r="G3" s="225"/>
      <c r="H3" s="225"/>
      <c r="I3" s="225"/>
      <c r="J3" s="262" t="s">
        <v>3</v>
      </c>
    </row>
    <row r="4" spans="1:11" s="222" customFormat="1" ht="22.5" customHeight="1">
      <c r="A4" s="287" t="s">
        <v>6</v>
      </c>
      <c r="B4" s="229"/>
      <c r="C4" s="229"/>
      <c r="D4" s="288" t="s">
        <v>63</v>
      </c>
      <c r="E4" s="289" t="s">
        <v>83</v>
      </c>
      <c r="F4" s="288" t="s">
        <v>84</v>
      </c>
      <c r="G4" s="288" t="s">
        <v>85</v>
      </c>
      <c r="H4" s="288" t="s">
        <v>86</v>
      </c>
      <c r="I4" s="288" t="s">
        <v>87</v>
      </c>
      <c r="J4" s="290" t="s">
        <v>88</v>
      </c>
      <c r="K4" s="264"/>
    </row>
    <row r="5" spans="1:11" s="222" customFormat="1" ht="19.5" customHeight="1">
      <c r="A5" s="232" t="s">
        <v>89</v>
      </c>
      <c r="B5" s="233"/>
      <c r="C5" s="291" t="s">
        <v>90</v>
      </c>
      <c r="D5" s="235"/>
      <c r="E5" s="236"/>
      <c r="F5" s="235"/>
      <c r="G5" s="235"/>
      <c r="H5" s="235"/>
      <c r="I5" s="235"/>
      <c r="J5" s="265"/>
      <c r="K5" s="264"/>
    </row>
    <row r="6" spans="1:11" s="222" customFormat="1" ht="19.5" customHeight="1">
      <c r="A6" s="233"/>
      <c r="B6" s="233"/>
      <c r="C6" s="237"/>
      <c r="D6" s="237"/>
      <c r="E6" s="238"/>
      <c r="F6" s="237"/>
      <c r="G6" s="237"/>
      <c r="H6" s="237"/>
      <c r="I6" s="237"/>
      <c r="J6" s="266"/>
      <c r="K6" s="264"/>
    </row>
    <row r="7" spans="1:11" ht="21.75" customHeight="1">
      <c r="A7" s="292" t="s">
        <v>91</v>
      </c>
      <c r="B7" s="240"/>
      <c r="C7" s="241"/>
      <c r="D7" s="293" t="s">
        <v>10</v>
      </c>
      <c r="E7" s="293" t="s">
        <v>11</v>
      </c>
      <c r="F7" s="293" t="s">
        <v>19</v>
      </c>
      <c r="G7" s="293" t="s">
        <v>23</v>
      </c>
      <c r="H7" s="293" t="s">
        <v>27</v>
      </c>
      <c r="I7" s="293" t="s">
        <v>31</v>
      </c>
      <c r="J7" s="267" t="s">
        <v>58</v>
      </c>
      <c r="K7" s="268"/>
    </row>
    <row r="8" spans="1:11" ht="21.75" customHeight="1">
      <c r="A8" s="294" t="s">
        <v>77</v>
      </c>
      <c r="B8" s="244"/>
      <c r="C8" s="245"/>
      <c r="D8" s="246">
        <f>SUM(E8:J8)</f>
        <v>1338.6899999999998</v>
      </c>
      <c r="E8" s="246">
        <f>E9+E12+E27+E35+E24</f>
        <v>1280.09</v>
      </c>
      <c r="F8" s="246"/>
      <c r="G8" s="246"/>
      <c r="H8" s="246"/>
      <c r="I8" s="246"/>
      <c r="J8" s="269">
        <f>J9+J12+J27+J35</f>
        <v>58.6</v>
      </c>
      <c r="K8" s="268"/>
    </row>
    <row r="9" spans="1:11" ht="21.75" customHeight="1">
      <c r="A9" s="247" t="s">
        <v>92</v>
      </c>
      <c r="B9" s="248"/>
      <c r="C9" s="248" t="s">
        <v>93</v>
      </c>
      <c r="D9" s="246">
        <f>SUM(E9:J9)</f>
        <v>14.6</v>
      </c>
      <c r="E9" s="246">
        <v>14.6</v>
      </c>
      <c r="F9" s="246"/>
      <c r="G9" s="246"/>
      <c r="H9" s="246"/>
      <c r="I9" s="246"/>
      <c r="J9" s="269"/>
      <c r="K9" s="268"/>
    </row>
    <row r="10" spans="1:11" ht="21.75" customHeight="1">
      <c r="A10" s="119" t="s">
        <v>94</v>
      </c>
      <c r="B10" s="120"/>
      <c r="C10" s="249" t="s">
        <v>95</v>
      </c>
      <c r="D10" s="250">
        <f>SUM(E10:J10)</f>
        <v>14.6</v>
      </c>
      <c r="E10" s="250">
        <v>14.6</v>
      </c>
      <c r="F10" s="250"/>
      <c r="G10" s="250"/>
      <c r="H10" s="250"/>
      <c r="I10" s="250"/>
      <c r="J10" s="270"/>
      <c r="K10" s="268"/>
    </row>
    <row r="11" spans="1:11" ht="21.75" customHeight="1">
      <c r="A11" s="119" t="s">
        <v>96</v>
      </c>
      <c r="B11" s="120"/>
      <c r="C11" s="249" t="s">
        <v>97</v>
      </c>
      <c r="D11" s="250">
        <f>SUM(E11:J11)</f>
        <v>14.6</v>
      </c>
      <c r="E11" s="250">
        <v>14.6</v>
      </c>
      <c r="F11" s="250"/>
      <c r="G11" s="250"/>
      <c r="H11" s="250"/>
      <c r="I11" s="250"/>
      <c r="J11" s="270"/>
      <c r="K11" s="268"/>
    </row>
    <row r="12" spans="1:11" ht="21.75" customHeight="1">
      <c r="A12" s="247" t="s">
        <v>98</v>
      </c>
      <c r="B12" s="248"/>
      <c r="C12" s="248" t="s">
        <v>99</v>
      </c>
      <c r="D12" s="246">
        <f>D13+D18+D20+D22</f>
        <v>1118.34</v>
      </c>
      <c r="E12" s="246">
        <f>E13+E18+E20+E22</f>
        <v>1059.74</v>
      </c>
      <c r="F12" s="246"/>
      <c r="G12" s="246"/>
      <c r="H12" s="246"/>
      <c r="I12" s="246"/>
      <c r="J12" s="269">
        <f>J13+J18+J20+J22</f>
        <v>58.6</v>
      </c>
      <c r="K12" s="268"/>
    </row>
    <row r="13" spans="1:11" ht="21.75" customHeight="1">
      <c r="A13" s="251" t="s">
        <v>100</v>
      </c>
      <c r="B13" s="121"/>
      <c r="C13" s="121" t="s">
        <v>101</v>
      </c>
      <c r="D13" s="250">
        <f>SUM(D14:D17)</f>
        <v>721.6099999999999</v>
      </c>
      <c r="E13" s="250">
        <f>SUM(E14:E17)</f>
        <v>671.01</v>
      </c>
      <c r="F13" s="250"/>
      <c r="G13" s="250"/>
      <c r="H13" s="250"/>
      <c r="I13" s="250"/>
      <c r="J13" s="270">
        <f>SUM(J14:J17)</f>
        <v>50.6</v>
      </c>
      <c r="K13" s="268"/>
    </row>
    <row r="14" spans="1:11" ht="21.75" customHeight="1">
      <c r="A14" s="251" t="s">
        <v>102</v>
      </c>
      <c r="B14" s="121"/>
      <c r="C14" s="121" t="s">
        <v>103</v>
      </c>
      <c r="D14" s="250">
        <f>SUM(E14:J14)</f>
        <v>374.95000000000005</v>
      </c>
      <c r="E14" s="250">
        <v>324.35</v>
      </c>
      <c r="F14" s="250"/>
      <c r="G14" s="250"/>
      <c r="H14" s="250"/>
      <c r="I14" s="250"/>
      <c r="J14" s="270">
        <v>50.6</v>
      </c>
      <c r="K14" s="268"/>
    </row>
    <row r="15" spans="1:11" ht="21.75" customHeight="1">
      <c r="A15" s="251" t="s">
        <v>104</v>
      </c>
      <c r="B15" s="121"/>
      <c r="C15" s="121" t="s">
        <v>105</v>
      </c>
      <c r="D15" s="250">
        <f>SUM(E15:J15)</f>
        <v>191.31</v>
      </c>
      <c r="E15" s="250">
        <v>191.31</v>
      </c>
      <c r="F15" s="250"/>
      <c r="G15" s="250"/>
      <c r="H15" s="250"/>
      <c r="I15" s="250"/>
      <c r="J15" s="270"/>
      <c r="K15" s="268"/>
    </row>
    <row r="16" spans="1:11" ht="21.75" customHeight="1">
      <c r="A16" s="252">
        <v>2060103</v>
      </c>
      <c r="B16" s="253"/>
      <c r="C16" s="121" t="s">
        <v>106</v>
      </c>
      <c r="D16" s="250">
        <f>E16+J16</f>
        <v>10.18</v>
      </c>
      <c r="E16" s="250">
        <v>10.18</v>
      </c>
      <c r="F16" s="250"/>
      <c r="G16" s="250"/>
      <c r="H16" s="250"/>
      <c r="I16" s="250"/>
      <c r="J16" s="270"/>
      <c r="K16" s="268"/>
    </row>
    <row r="17" spans="1:11" ht="21.75" customHeight="1">
      <c r="A17" s="251" t="s">
        <v>107</v>
      </c>
      <c r="B17" s="121"/>
      <c r="C17" s="121" t="s">
        <v>108</v>
      </c>
      <c r="D17" s="250">
        <f aca="true" t="shared" si="0" ref="D17:D23">SUM(E17:J17)</f>
        <v>145.17</v>
      </c>
      <c r="E17" s="250">
        <v>145.17</v>
      </c>
      <c r="F17" s="250"/>
      <c r="G17" s="250"/>
      <c r="H17" s="250"/>
      <c r="I17" s="250"/>
      <c r="J17" s="270"/>
      <c r="K17" s="268"/>
    </row>
    <row r="18" spans="1:11" ht="21.75" customHeight="1">
      <c r="A18" s="251" t="s">
        <v>109</v>
      </c>
      <c r="B18" s="121"/>
      <c r="C18" s="121" t="s">
        <v>110</v>
      </c>
      <c r="D18" s="250">
        <f t="shared" si="0"/>
        <v>5</v>
      </c>
      <c r="E18" s="250">
        <v>5</v>
      </c>
      <c r="F18" s="250"/>
      <c r="G18" s="250"/>
      <c r="H18" s="250"/>
      <c r="I18" s="250"/>
      <c r="J18" s="270"/>
      <c r="K18" s="268"/>
    </row>
    <row r="19" spans="1:11" ht="21.75" customHeight="1">
      <c r="A19" s="119">
        <v>2060599</v>
      </c>
      <c r="B19" s="120"/>
      <c r="C19" s="121" t="s">
        <v>111</v>
      </c>
      <c r="D19" s="250">
        <f t="shared" si="0"/>
        <v>5</v>
      </c>
      <c r="E19" s="250">
        <v>5</v>
      </c>
      <c r="F19" s="250"/>
      <c r="G19" s="250"/>
      <c r="H19" s="250"/>
      <c r="I19" s="250"/>
      <c r="J19" s="270"/>
      <c r="K19" s="268"/>
    </row>
    <row r="20" spans="1:11" ht="21.75" customHeight="1">
      <c r="A20" s="251" t="s">
        <v>112</v>
      </c>
      <c r="B20" s="121"/>
      <c r="C20" s="121" t="s">
        <v>113</v>
      </c>
      <c r="D20" s="250">
        <f t="shared" si="0"/>
        <v>6.65</v>
      </c>
      <c r="E20" s="250">
        <v>6.65</v>
      </c>
      <c r="F20" s="250"/>
      <c r="G20" s="250"/>
      <c r="H20" s="250"/>
      <c r="I20" s="250"/>
      <c r="J20" s="270"/>
      <c r="K20" s="268"/>
    </row>
    <row r="21" spans="1:11" ht="21.75" customHeight="1">
      <c r="A21" s="251" t="s">
        <v>114</v>
      </c>
      <c r="B21" s="121"/>
      <c r="C21" s="121" t="s">
        <v>115</v>
      </c>
      <c r="D21" s="250">
        <f t="shared" si="0"/>
        <v>6.65</v>
      </c>
      <c r="E21" s="250">
        <v>6.65</v>
      </c>
      <c r="F21" s="250"/>
      <c r="G21" s="250"/>
      <c r="H21" s="250"/>
      <c r="I21" s="250"/>
      <c r="J21" s="270"/>
      <c r="K21" s="268"/>
    </row>
    <row r="22" spans="1:11" ht="21.75" customHeight="1">
      <c r="A22" s="251" t="s">
        <v>116</v>
      </c>
      <c r="B22" s="121"/>
      <c r="C22" s="121" t="s">
        <v>117</v>
      </c>
      <c r="D22" s="250">
        <f t="shared" si="0"/>
        <v>385.08</v>
      </c>
      <c r="E22" s="250">
        <v>377.08</v>
      </c>
      <c r="F22" s="250"/>
      <c r="G22" s="250"/>
      <c r="H22" s="250"/>
      <c r="I22" s="250"/>
      <c r="J22" s="270">
        <v>8</v>
      </c>
      <c r="K22" s="268"/>
    </row>
    <row r="23" spans="1:11" ht="21.75" customHeight="1">
      <c r="A23" s="251" t="s">
        <v>118</v>
      </c>
      <c r="B23" s="121"/>
      <c r="C23" s="121" t="s">
        <v>119</v>
      </c>
      <c r="D23" s="250">
        <f t="shared" si="0"/>
        <v>385.08</v>
      </c>
      <c r="E23" s="250">
        <v>377.08</v>
      </c>
      <c r="F23" s="250"/>
      <c r="G23" s="250"/>
      <c r="H23" s="250"/>
      <c r="I23" s="250"/>
      <c r="J23" s="270">
        <v>8</v>
      </c>
      <c r="K23" s="268"/>
    </row>
    <row r="24" spans="1:11" ht="21.75" customHeight="1">
      <c r="A24" s="254">
        <v>207</v>
      </c>
      <c r="B24" s="255"/>
      <c r="C24" s="248" t="s">
        <v>120</v>
      </c>
      <c r="D24" s="246">
        <v>1.7</v>
      </c>
      <c r="E24" s="246">
        <v>1.7</v>
      </c>
      <c r="F24" s="250"/>
      <c r="G24" s="250"/>
      <c r="H24" s="250"/>
      <c r="I24" s="250"/>
      <c r="J24" s="270"/>
      <c r="K24" s="268"/>
    </row>
    <row r="25" spans="1:11" ht="21.75" customHeight="1">
      <c r="A25" s="252">
        <v>20701</v>
      </c>
      <c r="B25" s="253"/>
      <c r="C25" s="121" t="s">
        <v>103</v>
      </c>
      <c r="D25" s="250">
        <v>1.7</v>
      </c>
      <c r="E25" s="250">
        <v>1.7</v>
      </c>
      <c r="F25" s="250"/>
      <c r="G25" s="250"/>
      <c r="H25" s="250"/>
      <c r="I25" s="250"/>
      <c r="J25" s="270"/>
      <c r="K25" s="268"/>
    </row>
    <row r="26" spans="1:11" ht="21.75" customHeight="1">
      <c r="A26" s="252" t="s">
        <v>121</v>
      </c>
      <c r="B26" s="253"/>
      <c r="C26" s="121" t="s">
        <v>122</v>
      </c>
      <c r="D26" s="250">
        <v>1.7</v>
      </c>
      <c r="E26" s="250">
        <v>1.7</v>
      </c>
      <c r="F26" s="250"/>
      <c r="G26" s="250"/>
      <c r="H26" s="250"/>
      <c r="I26" s="250"/>
      <c r="J26" s="270"/>
      <c r="K26" s="268"/>
    </row>
    <row r="27" spans="1:11" ht="21.75" customHeight="1">
      <c r="A27" s="247" t="s">
        <v>123</v>
      </c>
      <c r="B27" s="248"/>
      <c r="C27" s="248" t="s">
        <v>124</v>
      </c>
      <c r="D27" s="246">
        <f aca="true" t="shared" si="1" ref="D27:D32">SUM(E27:J27)</f>
        <v>103.36</v>
      </c>
      <c r="E27" s="246">
        <f>E28+E31+E33</f>
        <v>103.36</v>
      </c>
      <c r="F27" s="250"/>
      <c r="G27" s="250"/>
      <c r="H27" s="250"/>
      <c r="I27" s="250"/>
      <c r="J27" s="270"/>
      <c r="K27" s="268"/>
    </row>
    <row r="28" spans="1:11" ht="21.75" customHeight="1">
      <c r="A28" s="119">
        <v>20805</v>
      </c>
      <c r="B28" s="120"/>
      <c r="C28" s="121" t="s">
        <v>125</v>
      </c>
      <c r="D28" s="250">
        <f t="shared" si="1"/>
        <v>80.39</v>
      </c>
      <c r="E28" s="250">
        <f>E29+E30</f>
        <v>80.39</v>
      </c>
      <c r="F28" s="250"/>
      <c r="G28" s="250"/>
      <c r="H28" s="250"/>
      <c r="I28" s="250"/>
      <c r="J28" s="270"/>
      <c r="K28" s="268"/>
    </row>
    <row r="29" spans="1:11" ht="21.75" customHeight="1">
      <c r="A29" s="251" t="s">
        <v>126</v>
      </c>
      <c r="B29" s="121"/>
      <c r="C29" s="121" t="s">
        <v>127</v>
      </c>
      <c r="D29" s="250">
        <f t="shared" si="1"/>
        <v>8.49</v>
      </c>
      <c r="E29" s="250">
        <v>8.49</v>
      </c>
      <c r="F29" s="250"/>
      <c r="G29" s="250"/>
      <c r="H29" s="250"/>
      <c r="I29" s="250"/>
      <c r="J29" s="270"/>
      <c r="K29" s="268"/>
    </row>
    <row r="30" spans="1:11" ht="21.75" customHeight="1">
      <c r="A30" s="251" t="s">
        <v>128</v>
      </c>
      <c r="B30" s="121"/>
      <c r="C30" s="121" t="s">
        <v>129</v>
      </c>
      <c r="D30" s="250">
        <f t="shared" si="1"/>
        <v>71.9</v>
      </c>
      <c r="E30" s="250">
        <v>71.9</v>
      </c>
      <c r="F30" s="250"/>
      <c r="G30" s="250"/>
      <c r="H30" s="250"/>
      <c r="I30" s="250"/>
      <c r="J30" s="270"/>
      <c r="K30" s="268"/>
    </row>
    <row r="31" spans="1:11" ht="21.75" customHeight="1">
      <c r="A31" s="251" t="s">
        <v>130</v>
      </c>
      <c r="B31" s="121"/>
      <c r="C31" s="121" t="s">
        <v>131</v>
      </c>
      <c r="D31" s="250">
        <f t="shared" si="1"/>
        <v>18.83</v>
      </c>
      <c r="E31" s="250">
        <v>18.83</v>
      </c>
      <c r="F31" s="250"/>
      <c r="G31" s="250"/>
      <c r="H31" s="250"/>
      <c r="I31" s="250"/>
      <c r="J31" s="270"/>
      <c r="K31" s="268"/>
    </row>
    <row r="32" spans="1:11" ht="21.75" customHeight="1">
      <c r="A32" s="251" t="s">
        <v>132</v>
      </c>
      <c r="B32" s="121"/>
      <c r="C32" s="121" t="s">
        <v>133</v>
      </c>
      <c r="D32" s="250">
        <f t="shared" si="1"/>
        <v>18.83</v>
      </c>
      <c r="E32" s="250">
        <v>18.83</v>
      </c>
      <c r="F32" s="250"/>
      <c r="G32" s="250"/>
      <c r="H32" s="250"/>
      <c r="I32" s="250"/>
      <c r="J32" s="270"/>
      <c r="K32" s="268"/>
    </row>
    <row r="33" spans="1:11" ht="21.75" customHeight="1">
      <c r="A33" s="252" t="s">
        <v>134</v>
      </c>
      <c r="B33" s="253"/>
      <c r="C33" s="121" t="s">
        <v>135</v>
      </c>
      <c r="D33" s="250">
        <v>4.14</v>
      </c>
      <c r="E33" s="250">
        <v>4.14</v>
      </c>
      <c r="F33" s="250"/>
      <c r="G33" s="250"/>
      <c r="H33" s="250"/>
      <c r="I33" s="250"/>
      <c r="J33" s="270"/>
      <c r="K33" s="268"/>
    </row>
    <row r="34" spans="1:11" ht="21.75" customHeight="1">
      <c r="A34" s="252" t="s">
        <v>136</v>
      </c>
      <c r="B34" s="253"/>
      <c r="C34" s="121" t="s">
        <v>137</v>
      </c>
      <c r="D34" s="250">
        <v>4.14</v>
      </c>
      <c r="E34" s="250">
        <v>4.14</v>
      </c>
      <c r="F34" s="250"/>
      <c r="G34" s="250"/>
      <c r="H34" s="250"/>
      <c r="I34" s="250"/>
      <c r="J34" s="270"/>
      <c r="K34" s="268"/>
    </row>
    <row r="35" spans="1:11" ht="21.75" customHeight="1">
      <c r="A35" s="247" t="s">
        <v>138</v>
      </c>
      <c r="B35" s="248"/>
      <c r="C35" s="248" t="s">
        <v>139</v>
      </c>
      <c r="D35" s="246">
        <f aca="true" t="shared" si="2" ref="D35:D40">SUM(E35:J35)</f>
        <v>100.69</v>
      </c>
      <c r="E35" s="246">
        <f>E36</f>
        <v>100.69</v>
      </c>
      <c r="F35" s="246"/>
      <c r="G35" s="246"/>
      <c r="H35" s="246"/>
      <c r="I35" s="246"/>
      <c r="J35" s="269"/>
      <c r="K35" s="268"/>
    </row>
    <row r="36" spans="1:11" ht="21.75" customHeight="1">
      <c r="A36" s="251" t="s">
        <v>140</v>
      </c>
      <c r="B36" s="121"/>
      <c r="C36" s="121" t="s">
        <v>141</v>
      </c>
      <c r="D36" s="250">
        <f t="shared" si="2"/>
        <v>100.69</v>
      </c>
      <c r="E36" s="250">
        <f>SUM(E37:E40)</f>
        <v>100.69</v>
      </c>
      <c r="F36" s="250"/>
      <c r="G36" s="250"/>
      <c r="H36" s="250"/>
      <c r="I36" s="250"/>
      <c r="J36" s="270"/>
      <c r="K36" s="268"/>
    </row>
    <row r="37" spans="1:11" ht="21.75" customHeight="1">
      <c r="A37" s="251" t="s">
        <v>142</v>
      </c>
      <c r="B37" s="121"/>
      <c r="C37" s="121" t="s">
        <v>103</v>
      </c>
      <c r="D37" s="250">
        <f t="shared" si="2"/>
        <v>62.29</v>
      </c>
      <c r="E37" s="250">
        <v>62.29</v>
      </c>
      <c r="F37" s="250"/>
      <c r="G37" s="250"/>
      <c r="H37" s="250"/>
      <c r="I37" s="250"/>
      <c r="J37" s="270"/>
      <c r="K37" s="268"/>
    </row>
    <row r="38" spans="1:11" ht="21.75" customHeight="1">
      <c r="A38" s="119">
        <v>2200404</v>
      </c>
      <c r="B38" s="120"/>
      <c r="C38" s="121" t="s">
        <v>143</v>
      </c>
      <c r="D38" s="250">
        <f t="shared" si="2"/>
        <v>22</v>
      </c>
      <c r="E38" s="250">
        <v>22</v>
      </c>
      <c r="F38" s="250"/>
      <c r="G38" s="250"/>
      <c r="H38" s="250"/>
      <c r="I38" s="250"/>
      <c r="J38" s="270"/>
      <c r="K38" s="268"/>
    </row>
    <row r="39" spans="1:11" s="223" customFormat="1" ht="21.75" customHeight="1">
      <c r="A39" s="119">
        <v>2200405</v>
      </c>
      <c r="B39" s="120"/>
      <c r="C39" s="121" t="s">
        <v>144</v>
      </c>
      <c r="D39" s="250">
        <f t="shared" si="2"/>
        <v>11.4</v>
      </c>
      <c r="E39" s="250">
        <v>11.4</v>
      </c>
      <c r="F39" s="250"/>
      <c r="G39" s="250"/>
      <c r="H39" s="250"/>
      <c r="I39" s="250"/>
      <c r="J39" s="270"/>
      <c r="K39" s="268"/>
    </row>
    <row r="40" spans="1:11" ht="21.75" customHeight="1">
      <c r="A40" s="119" t="s">
        <v>145</v>
      </c>
      <c r="B40" s="120"/>
      <c r="C40" s="121" t="s">
        <v>146</v>
      </c>
      <c r="D40" s="250">
        <f t="shared" si="2"/>
        <v>5</v>
      </c>
      <c r="E40" s="250">
        <v>5</v>
      </c>
      <c r="F40" s="250"/>
      <c r="G40" s="250"/>
      <c r="H40" s="250"/>
      <c r="I40" s="250"/>
      <c r="J40" s="270"/>
      <c r="K40" s="268"/>
    </row>
    <row r="41" spans="1:11" ht="14.25">
      <c r="A41" s="256"/>
      <c r="B41" s="257"/>
      <c r="C41" s="257"/>
      <c r="D41" s="258"/>
      <c r="E41" s="258"/>
      <c r="F41" s="258"/>
      <c r="G41" s="258"/>
      <c r="H41" s="258"/>
      <c r="I41" s="258"/>
      <c r="J41" s="271"/>
      <c r="K41" s="268"/>
    </row>
    <row r="42" spans="1:10" ht="13.5">
      <c r="A42" s="259" t="s">
        <v>147</v>
      </c>
      <c r="B42" s="260"/>
      <c r="C42" s="260"/>
      <c r="D42" s="260"/>
      <c r="E42" s="260"/>
      <c r="F42" s="260"/>
      <c r="G42" s="260"/>
      <c r="H42" s="260"/>
      <c r="I42" s="260"/>
      <c r="J42" s="260"/>
    </row>
    <row r="43" ht="13.5">
      <c r="A43" s="261"/>
    </row>
    <row r="44" ht="13.5">
      <c r="A44" s="261"/>
    </row>
  </sheetData>
  <sheetProtection/>
  <mergeCells count="4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J42"/>
    <mergeCell ref="C5:C6"/>
    <mergeCell ref="D4:D6"/>
    <mergeCell ref="E4:E6"/>
    <mergeCell ref="F4:F6"/>
    <mergeCell ref="G4:G6"/>
    <mergeCell ref="H4:H6"/>
    <mergeCell ref="I4:I6"/>
    <mergeCell ref="J4:J6"/>
    <mergeCell ref="A5:B6"/>
  </mergeCells>
  <printOptions horizontalCentered="1"/>
  <pageMargins left="0.28" right="0.11999999999999998" top="0.47" bottom="0.28" header="0.43000000000000005" footer="0.2"/>
  <pageSetup horizontalDpi="600" verticalDpi="600" orientation="portrait" paperSize="9" scale="95"/>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0"/>
  <sheetViews>
    <sheetView workbookViewId="0" topLeftCell="A13">
      <selection activeCell="G14" sqref="G14"/>
    </sheetView>
  </sheetViews>
  <sheetFormatPr defaultColWidth="9.00390625" defaultRowHeight="14.25"/>
  <cols>
    <col min="1" max="1" width="5.625" style="182" customWidth="1"/>
    <col min="2" max="2" width="4.75390625" style="182" customWidth="1"/>
    <col min="3" max="3" width="27.75390625" style="182" customWidth="1"/>
    <col min="4" max="4" width="12.875" style="182" customWidth="1"/>
    <col min="5" max="5" width="9.50390625" style="182" customWidth="1"/>
    <col min="6" max="6" width="9.125" style="182" customWidth="1"/>
    <col min="7" max="7" width="7.75390625" style="182" customWidth="1"/>
    <col min="8" max="8" width="5.375" style="182" customWidth="1"/>
    <col min="9" max="9" width="7.625" style="182" customWidth="1"/>
    <col min="10" max="10" width="9.00390625" style="182" customWidth="1"/>
    <col min="11" max="11" width="12.625" style="182" customWidth="1"/>
    <col min="12" max="16384" width="9.00390625" style="182" customWidth="1"/>
  </cols>
  <sheetData>
    <row r="1" spans="1:9" s="179" customFormat="1" ht="20.25">
      <c r="A1" s="183" t="s">
        <v>148</v>
      </c>
      <c r="B1" s="183"/>
      <c r="C1" s="183"/>
      <c r="D1" s="183"/>
      <c r="E1" s="183"/>
      <c r="F1" s="183"/>
      <c r="G1" s="183"/>
      <c r="H1" s="183"/>
      <c r="I1" s="183"/>
    </row>
    <row r="2" spans="1:9" ht="14.25">
      <c r="A2" s="184"/>
      <c r="B2" s="184"/>
      <c r="C2" s="184"/>
      <c r="D2" s="184"/>
      <c r="E2" s="184"/>
      <c r="F2" s="184"/>
      <c r="G2" s="184"/>
      <c r="H2" s="184"/>
      <c r="I2" s="46" t="s">
        <v>149</v>
      </c>
    </row>
    <row r="3" spans="1:9" ht="15">
      <c r="A3" s="8" t="s">
        <v>2</v>
      </c>
      <c r="B3" s="184"/>
      <c r="C3" s="184"/>
      <c r="D3" s="184"/>
      <c r="E3" s="184"/>
      <c r="F3" s="185"/>
      <c r="G3" s="184"/>
      <c r="H3" s="184"/>
      <c r="I3" s="46" t="s">
        <v>3</v>
      </c>
    </row>
    <row r="4" spans="1:10" s="180" customFormat="1" ht="15.75" customHeight="1">
      <c r="A4" s="295" t="s">
        <v>6</v>
      </c>
      <c r="B4" s="187"/>
      <c r="C4" s="187"/>
      <c r="D4" s="296" t="s">
        <v>65</v>
      </c>
      <c r="E4" s="296" t="s">
        <v>150</v>
      </c>
      <c r="F4" s="297" t="s">
        <v>151</v>
      </c>
      <c r="G4" s="297" t="s">
        <v>152</v>
      </c>
      <c r="H4" s="189" t="s">
        <v>153</v>
      </c>
      <c r="I4" s="298" t="s">
        <v>154</v>
      </c>
      <c r="J4" s="214"/>
    </row>
    <row r="5" spans="1:10" s="180" customFormat="1" ht="18" customHeight="1">
      <c r="A5" s="190" t="s">
        <v>89</v>
      </c>
      <c r="B5" s="191"/>
      <c r="C5" s="299" t="s">
        <v>90</v>
      </c>
      <c r="D5" s="193"/>
      <c r="E5" s="193"/>
      <c r="F5" s="194"/>
      <c r="G5" s="194"/>
      <c r="H5" s="194"/>
      <c r="I5" s="215"/>
      <c r="J5" s="214"/>
    </row>
    <row r="6" spans="1:10" s="180" customFormat="1" ht="16.5" customHeight="1">
      <c r="A6" s="195"/>
      <c r="B6" s="196"/>
      <c r="C6" s="197"/>
      <c r="D6" s="197"/>
      <c r="E6" s="197"/>
      <c r="F6" s="198"/>
      <c r="G6" s="198"/>
      <c r="H6" s="198"/>
      <c r="I6" s="216"/>
      <c r="J6" s="214"/>
    </row>
    <row r="7" spans="1:10" s="181" customFormat="1" ht="18" customHeight="1">
      <c r="A7" s="300" t="s">
        <v>91</v>
      </c>
      <c r="B7" s="200"/>
      <c r="C7" s="201"/>
      <c r="D7" s="301" t="s">
        <v>10</v>
      </c>
      <c r="E7" s="301" t="s">
        <v>11</v>
      </c>
      <c r="F7" s="301" t="s">
        <v>19</v>
      </c>
      <c r="G7" s="202" t="s">
        <v>23</v>
      </c>
      <c r="H7" s="202" t="s">
        <v>27</v>
      </c>
      <c r="I7" s="217" t="s">
        <v>31</v>
      </c>
      <c r="J7" s="218"/>
    </row>
    <row r="8" spans="1:10" ht="18" customHeight="1">
      <c r="A8" s="302" t="s">
        <v>77</v>
      </c>
      <c r="B8" s="100"/>
      <c r="C8" s="101"/>
      <c r="D8" s="102">
        <f aca="true" t="shared" si="0" ref="D8:D15">SUM(E8:I8)</f>
        <v>1657.2700000000002</v>
      </c>
      <c r="E8" s="102">
        <f>E9+E12+E31+E39</f>
        <v>980.8900000000001</v>
      </c>
      <c r="F8" s="102">
        <f>F9+F12+F31+F39+F28</f>
        <v>676.3800000000001</v>
      </c>
      <c r="G8" s="203"/>
      <c r="H8" s="203"/>
      <c r="I8" s="219"/>
      <c r="J8" s="220"/>
    </row>
    <row r="9" spans="1:10" ht="18" customHeight="1">
      <c r="A9" s="104" t="s">
        <v>92</v>
      </c>
      <c r="B9" s="105"/>
      <c r="C9" s="106" t="s">
        <v>93</v>
      </c>
      <c r="D9" s="102">
        <f t="shared" si="0"/>
        <v>14.6</v>
      </c>
      <c r="E9" s="102">
        <v>14.6</v>
      </c>
      <c r="F9" s="102"/>
      <c r="G9" s="203"/>
      <c r="H9" s="203"/>
      <c r="I9" s="219"/>
      <c r="J9" s="220"/>
    </row>
    <row r="10" spans="1:10" ht="18" customHeight="1">
      <c r="A10" s="107" t="s">
        <v>94</v>
      </c>
      <c r="B10" s="108"/>
      <c r="C10" s="109" t="s">
        <v>95</v>
      </c>
      <c r="D10" s="110">
        <f t="shared" si="0"/>
        <v>14.6</v>
      </c>
      <c r="E10" s="111">
        <v>14.6</v>
      </c>
      <c r="F10" s="111"/>
      <c r="G10" s="203"/>
      <c r="H10" s="203"/>
      <c r="I10" s="219"/>
      <c r="J10" s="220"/>
    </row>
    <row r="11" spans="1:10" ht="18" customHeight="1">
      <c r="A11" s="107" t="s">
        <v>96</v>
      </c>
      <c r="B11" s="108"/>
      <c r="C11" s="109" t="s">
        <v>97</v>
      </c>
      <c r="D11" s="110">
        <f t="shared" si="0"/>
        <v>14.6</v>
      </c>
      <c r="E11" s="111">
        <v>14.6</v>
      </c>
      <c r="F11" s="111"/>
      <c r="G11" s="203"/>
      <c r="H11" s="203"/>
      <c r="I11" s="219"/>
      <c r="J11" s="220"/>
    </row>
    <row r="12" spans="1:10" ht="18" customHeight="1">
      <c r="A12" s="104" t="s">
        <v>98</v>
      </c>
      <c r="B12" s="105"/>
      <c r="C12" s="106" t="s">
        <v>99</v>
      </c>
      <c r="D12" s="102">
        <f t="shared" si="0"/>
        <v>1416.52</v>
      </c>
      <c r="E12" s="102">
        <f>E13+E18+E21+E24+E26</f>
        <v>780.6800000000001</v>
      </c>
      <c r="F12" s="102">
        <f>F13+F18+F21+F24+F26</f>
        <v>635.84</v>
      </c>
      <c r="G12" s="203"/>
      <c r="H12" s="203"/>
      <c r="I12" s="219"/>
      <c r="J12" s="220"/>
    </row>
    <row r="13" spans="1:10" ht="18" customHeight="1">
      <c r="A13" s="107" t="s">
        <v>100</v>
      </c>
      <c r="B13" s="108"/>
      <c r="C13" s="109" t="s">
        <v>101</v>
      </c>
      <c r="D13" s="110">
        <f t="shared" si="0"/>
        <v>745.6200000000001</v>
      </c>
      <c r="E13" s="111">
        <f>SUM(E14:E17)</f>
        <v>689.6800000000001</v>
      </c>
      <c r="F13" s="111">
        <f>SUM(F14:F17)</f>
        <v>55.94</v>
      </c>
      <c r="G13" s="203"/>
      <c r="H13" s="203"/>
      <c r="I13" s="219"/>
      <c r="J13" s="220"/>
    </row>
    <row r="14" spans="1:10" ht="18" customHeight="1">
      <c r="A14" s="107" t="s">
        <v>102</v>
      </c>
      <c r="B14" s="108"/>
      <c r="C14" s="109" t="s">
        <v>103</v>
      </c>
      <c r="D14" s="110">
        <f t="shared" si="0"/>
        <v>335.26000000000005</v>
      </c>
      <c r="E14" s="111">
        <v>324.35</v>
      </c>
      <c r="F14" s="111">
        <v>10.91</v>
      </c>
      <c r="G14" s="203"/>
      <c r="H14" s="203"/>
      <c r="I14" s="219"/>
      <c r="J14" s="220"/>
    </row>
    <row r="15" spans="1:10" ht="18" customHeight="1">
      <c r="A15" s="107" t="s">
        <v>104</v>
      </c>
      <c r="B15" s="108"/>
      <c r="C15" s="109" t="s">
        <v>105</v>
      </c>
      <c r="D15" s="110">
        <f t="shared" si="0"/>
        <v>254.99</v>
      </c>
      <c r="E15" s="111">
        <v>209.96</v>
      </c>
      <c r="F15" s="111">
        <v>45.03</v>
      </c>
      <c r="G15" s="203"/>
      <c r="H15" s="203"/>
      <c r="I15" s="219"/>
      <c r="J15" s="220"/>
    </row>
    <row r="16" spans="1:10" ht="18" customHeight="1">
      <c r="A16" s="107" t="s">
        <v>155</v>
      </c>
      <c r="B16" s="108"/>
      <c r="C16" s="109" t="s">
        <v>106</v>
      </c>
      <c r="D16" s="110">
        <v>10.18</v>
      </c>
      <c r="E16" s="111">
        <v>10.18</v>
      </c>
      <c r="F16" s="111"/>
      <c r="G16" s="203"/>
      <c r="H16" s="203"/>
      <c r="I16" s="219"/>
      <c r="J16" s="220"/>
    </row>
    <row r="17" spans="1:10" ht="18" customHeight="1">
      <c r="A17" s="107" t="s">
        <v>107</v>
      </c>
      <c r="B17" s="108"/>
      <c r="C17" s="109" t="s">
        <v>108</v>
      </c>
      <c r="D17" s="110">
        <f>SUM(E17:I17)</f>
        <v>145.19</v>
      </c>
      <c r="E17" s="111">
        <v>145.19</v>
      </c>
      <c r="F17" s="111"/>
      <c r="G17" s="203"/>
      <c r="H17" s="203"/>
      <c r="I17" s="219"/>
      <c r="J17" s="220"/>
    </row>
    <row r="18" spans="1:10" ht="18" customHeight="1">
      <c r="A18" s="107" t="s">
        <v>156</v>
      </c>
      <c r="B18" s="108"/>
      <c r="C18" s="109" t="s">
        <v>157</v>
      </c>
      <c r="D18" s="110">
        <f>SUM(E18:I18)</f>
        <v>92.42</v>
      </c>
      <c r="E18" s="111"/>
      <c r="F18" s="111">
        <f>SUM(F19:F20)</f>
        <v>92.42</v>
      </c>
      <c r="G18" s="203"/>
      <c r="H18" s="203"/>
      <c r="I18" s="219"/>
      <c r="J18" s="220"/>
    </row>
    <row r="19" spans="1:10" s="182" customFormat="1" ht="18" customHeight="1">
      <c r="A19" s="107">
        <v>2060402</v>
      </c>
      <c r="B19" s="108"/>
      <c r="C19" s="109" t="s">
        <v>158</v>
      </c>
      <c r="D19" s="110">
        <f>SUM(E19:I19)</f>
        <v>4.42</v>
      </c>
      <c r="E19" s="111"/>
      <c r="F19" s="111">
        <v>4.42</v>
      </c>
      <c r="G19" s="203"/>
      <c r="H19" s="203"/>
      <c r="I19" s="219"/>
      <c r="J19" s="220"/>
    </row>
    <row r="20" spans="1:10" ht="18" customHeight="1">
      <c r="A20" s="107">
        <v>2060404</v>
      </c>
      <c r="B20" s="108"/>
      <c r="C20" s="109" t="s">
        <v>159</v>
      </c>
      <c r="D20" s="110">
        <f>SUM(E20:I20)</f>
        <v>88</v>
      </c>
      <c r="E20" s="111"/>
      <c r="F20" s="111">
        <v>88</v>
      </c>
      <c r="G20" s="203"/>
      <c r="H20" s="203"/>
      <c r="I20" s="219"/>
      <c r="J20" s="220"/>
    </row>
    <row r="21" spans="1:10" ht="18" customHeight="1">
      <c r="A21" s="107" t="s">
        <v>109</v>
      </c>
      <c r="B21" s="108"/>
      <c r="C21" s="109" t="s">
        <v>110</v>
      </c>
      <c r="D21" s="110">
        <f>SUM(E21:I21)</f>
        <v>5.09</v>
      </c>
      <c r="E21" s="111"/>
      <c r="F21" s="111">
        <f>F22+F23</f>
        <v>5.09</v>
      </c>
      <c r="G21" s="203"/>
      <c r="H21" s="203"/>
      <c r="I21" s="219"/>
      <c r="J21" s="220"/>
    </row>
    <row r="22" spans="1:10" ht="18" customHeight="1">
      <c r="A22" s="107" t="s">
        <v>160</v>
      </c>
      <c r="B22" s="108"/>
      <c r="C22" s="109" t="s">
        <v>161</v>
      </c>
      <c r="D22" s="110">
        <v>0.09</v>
      </c>
      <c r="E22" s="111"/>
      <c r="F22" s="111">
        <v>0.09</v>
      </c>
      <c r="G22" s="203"/>
      <c r="H22" s="203"/>
      <c r="I22" s="219"/>
      <c r="J22" s="220"/>
    </row>
    <row r="23" spans="1:10" ht="18" customHeight="1">
      <c r="A23" s="107" t="s">
        <v>162</v>
      </c>
      <c r="B23" s="108"/>
      <c r="C23" s="109" t="s">
        <v>111</v>
      </c>
      <c r="D23" s="110">
        <f>SUM(E23:I23)</f>
        <v>5</v>
      </c>
      <c r="E23" s="111"/>
      <c r="F23" s="111">
        <v>5</v>
      </c>
      <c r="G23" s="203"/>
      <c r="H23" s="203"/>
      <c r="I23" s="219"/>
      <c r="J23" s="220"/>
    </row>
    <row r="24" spans="1:10" ht="18" customHeight="1">
      <c r="A24" s="107" t="s">
        <v>112</v>
      </c>
      <c r="B24" s="108"/>
      <c r="C24" s="109" t="s">
        <v>113</v>
      </c>
      <c r="D24" s="110">
        <f>SUM(E24:I24)</f>
        <v>7.3</v>
      </c>
      <c r="E24" s="111"/>
      <c r="F24" s="111">
        <f>F25</f>
        <v>7.3</v>
      </c>
      <c r="G24" s="203"/>
      <c r="H24" s="203"/>
      <c r="I24" s="219"/>
      <c r="J24" s="220"/>
    </row>
    <row r="25" spans="1:10" ht="18" customHeight="1">
      <c r="A25" s="107" t="s">
        <v>114</v>
      </c>
      <c r="B25" s="108"/>
      <c r="C25" s="109" t="s">
        <v>115</v>
      </c>
      <c r="D25" s="110">
        <f>SUM(E25:I25)</f>
        <v>7.3</v>
      </c>
      <c r="E25" s="111"/>
      <c r="F25" s="111">
        <v>7.3</v>
      </c>
      <c r="G25" s="203"/>
      <c r="H25" s="203"/>
      <c r="I25" s="219"/>
      <c r="J25" s="220"/>
    </row>
    <row r="26" spans="1:10" ht="18" customHeight="1">
      <c r="A26" s="107" t="s">
        <v>116</v>
      </c>
      <c r="B26" s="108"/>
      <c r="C26" s="109" t="s">
        <v>117</v>
      </c>
      <c r="D26" s="110">
        <f>SUM(E26:I26)</f>
        <v>566.0899999999999</v>
      </c>
      <c r="E26" s="111">
        <f>E27</f>
        <v>91</v>
      </c>
      <c r="F26" s="111">
        <f>F27</f>
        <v>475.09</v>
      </c>
      <c r="G26" s="203"/>
      <c r="H26" s="203"/>
      <c r="I26" s="219"/>
      <c r="J26" s="220"/>
    </row>
    <row r="27" spans="1:10" ht="18" customHeight="1">
      <c r="A27" s="107" t="s">
        <v>118</v>
      </c>
      <c r="B27" s="108"/>
      <c r="C27" s="109" t="s">
        <v>119</v>
      </c>
      <c r="D27" s="110">
        <f>SUM(E27:I27)</f>
        <v>566.0899999999999</v>
      </c>
      <c r="E27" s="111">
        <v>91</v>
      </c>
      <c r="F27" s="111">
        <v>475.09</v>
      </c>
      <c r="G27" s="203"/>
      <c r="H27" s="203"/>
      <c r="I27" s="219"/>
      <c r="J27" s="220"/>
    </row>
    <row r="28" spans="1:10" ht="18" customHeight="1">
      <c r="A28" s="104" t="s">
        <v>163</v>
      </c>
      <c r="B28" s="113"/>
      <c r="C28" s="106" t="s">
        <v>120</v>
      </c>
      <c r="D28" s="102">
        <v>1.7</v>
      </c>
      <c r="E28" s="115"/>
      <c r="F28" s="115">
        <v>1.7</v>
      </c>
      <c r="G28" s="203"/>
      <c r="H28" s="203"/>
      <c r="I28" s="219"/>
      <c r="J28" s="220"/>
    </row>
    <row r="29" spans="1:10" ht="18" customHeight="1">
      <c r="A29" s="107" t="s">
        <v>164</v>
      </c>
      <c r="B29" s="108"/>
      <c r="C29" s="109" t="s">
        <v>165</v>
      </c>
      <c r="D29" s="110">
        <v>1.7</v>
      </c>
      <c r="E29" s="111"/>
      <c r="F29" s="111">
        <v>1.7</v>
      </c>
      <c r="G29" s="203"/>
      <c r="H29" s="203"/>
      <c r="I29" s="219"/>
      <c r="J29" s="220"/>
    </row>
    <row r="30" spans="1:10" ht="18" customHeight="1">
      <c r="A30" s="107" t="s">
        <v>121</v>
      </c>
      <c r="B30" s="108"/>
      <c r="C30" s="109" t="s">
        <v>122</v>
      </c>
      <c r="D30" s="110">
        <v>1.7</v>
      </c>
      <c r="E30" s="111"/>
      <c r="F30" s="111">
        <v>1.7</v>
      </c>
      <c r="G30" s="203"/>
      <c r="H30" s="203"/>
      <c r="I30" s="219"/>
      <c r="J30" s="220"/>
    </row>
    <row r="31" spans="1:10" ht="18" customHeight="1">
      <c r="A31" s="104" t="s">
        <v>123</v>
      </c>
      <c r="B31" s="105"/>
      <c r="C31" s="106" t="s">
        <v>124</v>
      </c>
      <c r="D31" s="102">
        <f aca="true" t="shared" si="1" ref="D31:D36">SUM(E31:I31)</f>
        <v>108.64999999999999</v>
      </c>
      <c r="E31" s="102">
        <f>E32+E35+E37</f>
        <v>108.64999999999999</v>
      </c>
      <c r="F31" s="102"/>
      <c r="G31" s="203"/>
      <c r="H31" s="203"/>
      <c r="I31" s="219"/>
      <c r="J31" s="220"/>
    </row>
    <row r="32" spans="1:10" ht="18" customHeight="1">
      <c r="A32" s="119">
        <v>20805</v>
      </c>
      <c r="B32" s="120"/>
      <c r="C32" s="121" t="s">
        <v>125</v>
      </c>
      <c r="D32" s="110">
        <f t="shared" si="1"/>
        <v>85.67999999999999</v>
      </c>
      <c r="E32" s="111">
        <f>SUM(E33:E34)</f>
        <v>85.67999999999999</v>
      </c>
      <c r="F32" s="111"/>
      <c r="G32" s="203"/>
      <c r="H32" s="203"/>
      <c r="I32" s="219"/>
      <c r="J32" s="220"/>
    </row>
    <row r="33" spans="1:10" ht="18" customHeight="1">
      <c r="A33" s="119" t="s">
        <v>126</v>
      </c>
      <c r="B33" s="120"/>
      <c r="C33" s="121" t="s">
        <v>127</v>
      </c>
      <c r="D33" s="110">
        <f t="shared" si="1"/>
        <v>8.49</v>
      </c>
      <c r="E33" s="111">
        <v>8.49</v>
      </c>
      <c r="F33" s="111"/>
      <c r="G33" s="203"/>
      <c r="H33" s="203"/>
      <c r="I33" s="219"/>
      <c r="J33" s="220"/>
    </row>
    <row r="34" spans="1:10" ht="18" customHeight="1">
      <c r="A34" s="119" t="s">
        <v>128</v>
      </c>
      <c r="B34" s="120"/>
      <c r="C34" s="121" t="s">
        <v>129</v>
      </c>
      <c r="D34" s="110">
        <f t="shared" si="1"/>
        <v>77.19</v>
      </c>
      <c r="E34" s="111">
        <v>77.19</v>
      </c>
      <c r="F34" s="111"/>
      <c r="G34" s="203"/>
      <c r="H34" s="203"/>
      <c r="I34" s="219"/>
      <c r="J34" s="220"/>
    </row>
    <row r="35" spans="1:10" ht="18" customHeight="1">
      <c r="A35" s="107" t="s">
        <v>130</v>
      </c>
      <c r="B35" s="108"/>
      <c r="C35" s="109" t="s">
        <v>131</v>
      </c>
      <c r="D35" s="110">
        <f t="shared" si="1"/>
        <v>18.83</v>
      </c>
      <c r="E35" s="111">
        <f>E36</f>
        <v>18.83</v>
      </c>
      <c r="F35" s="111"/>
      <c r="G35" s="203"/>
      <c r="H35" s="203"/>
      <c r="I35" s="219"/>
      <c r="J35" s="220"/>
    </row>
    <row r="36" spans="1:10" ht="18" customHeight="1">
      <c r="A36" s="107" t="s">
        <v>132</v>
      </c>
      <c r="B36" s="108"/>
      <c r="C36" s="109" t="s">
        <v>133</v>
      </c>
      <c r="D36" s="110">
        <f t="shared" si="1"/>
        <v>18.83</v>
      </c>
      <c r="E36" s="111">
        <v>18.83</v>
      </c>
      <c r="F36" s="111"/>
      <c r="G36" s="203"/>
      <c r="H36" s="203"/>
      <c r="I36" s="219"/>
      <c r="J36" s="220"/>
    </row>
    <row r="37" spans="1:10" ht="18" customHeight="1">
      <c r="A37" s="107" t="s">
        <v>134</v>
      </c>
      <c r="B37" s="108"/>
      <c r="C37" s="109" t="s">
        <v>135</v>
      </c>
      <c r="D37" s="110">
        <v>4.14</v>
      </c>
      <c r="E37" s="111">
        <v>4.14</v>
      </c>
      <c r="F37" s="111"/>
      <c r="G37" s="203"/>
      <c r="H37" s="203"/>
      <c r="I37" s="219"/>
      <c r="J37" s="220"/>
    </row>
    <row r="38" spans="1:10" ht="18" customHeight="1">
      <c r="A38" s="107" t="s">
        <v>136</v>
      </c>
      <c r="B38" s="108"/>
      <c r="C38" s="109" t="s">
        <v>137</v>
      </c>
      <c r="D38" s="110">
        <v>4.14</v>
      </c>
      <c r="E38" s="111">
        <v>4.14</v>
      </c>
      <c r="F38" s="111"/>
      <c r="G38" s="203"/>
      <c r="H38" s="203"/>
      <c r="I38" s="219"/>
      <c r="J38" s="220"/>
    </row>
    <row r="39" spans="1:10" ht="18" customHeight="1">
      <c r="A39" s="104" t="s">
        <v>138</v>
      </c>
      <c r="B39" s="105"/>
      <c r="C39" s="106" t="s">
        <v>139</v>
      </c>
      <c r="D39" s="102">
        <f aca="true" t="shared" si="2" ref="D39:D45">SUM(E39:I39)</f>
        <v>115.80000000000001</v>
      </c>
      <c r="E39" s="102">
        <f>E40</f>
        <v>76.96000000000001</v>
      </c>
      <c r="F39" s="102">
        <f>F40</f>
        <v>38.84</v>
      </c>
      <c r="G39" s="203"/>
      <c r="H39" s="203"/>
      <c r="I39" s="219"/>
      <c r="J39" s="220"/>
    </row>
    <row r="40" spans="1:10" ht="18" customHeight="1">
      <c r="A40" s="107" t="s">
        <v>140</v>
      </c>
      <c r="B40" s="108"/>
      <c r="C40" s="109" t="s">
        <v>141</v>
      </c>
      <c r="D40" s="110">
        <f t="shared" si="2"/>
        <v>115.80000000000001</v>
      </c>
      <c r="E40" s="111">
        <f>SUM(E41:E45)</f>
        <v>76.96000000000001</v>
      </c>
      <c r="F40" s="111">
        <f>SUM(F41:F45)</f>
        <v>38.84</v>
      </c>
      <c r="G40" s="203"/>
      <c r="H40" s="203"/>
      <c r="I40" s="219"/>
      <c r="J40" s="220"/>
    </row>
    <row r="41" spans="1:10" ht="18" customHeight="1">
      <c r="A41" s="107" t="s">
        <v>142</v>
      </c>
      <c r="B41" s="108"/>
      <c r="C41" s="109" t="s">
        <v>103</v>
      </c>
      <c r="D41" s="110">
        <f t="shared" si="2"/>
        <v>63.18</v>
      </c>
      <c r="E41" s="111">
        <v>63.18</v>
      </c>
      <c r="F41" s="111"/>
      <c r="G41" s="203"/>
      <c r="H41" s="203"/>
      <c r="I41" s="219"/>
      <c r="J41" s="220"/>
    </row>
    <row r="42" spans="1:10" ht="18" customHeight="1">
      <c r="A42" s="107" t="s">
        <v>166</v>
      </c>
      <c r="B42" s="108"/>
      <c r="C42" s="109" t="s">
        <v>105</v>
      </c>
      <c r="D42" s="110">
        <f t="shared" si="2"/>
        <v>1.56</v>
      </c>
      <c r="E42" s="111"/>
      <c r="F42" s="111">
        <v>1.56</v>
      </c>
      <c r="G42" s="203"/>
      <c r="H42" s="203"/>
      <c r="I42" s="219"/>
      <c r="J42" s="220"/>
    </row>
    <row r="43" spans="1:10" ht="18" customHeight="1">
      <c r="A43" s="107" t="s">
        <v>167</v>
      </c>
      <c r="B43" s="108"/>
      <c r="C43" s="109" t="s">
        <v>143</v>
      </c>
      <c r="D43" s="110">
        <f t="shared" si="2"/>
        <v>34.660000000000004</v>
      </c>
      <c r="E43" s="111">
        <v>5.24</v>
      </c>
      <c r="F43" s="111">
        <v>29.42</v>
      </c>
      <c r="G43" s="203"/>
      <c r="H43" s="203"/>
      <c r="I43" s="219"/>
      <c r="J43" s="220"/>
    </row>
    <row r="44" spans="1:10" s="182" customFormat="1" ht="18" customHeight="1">
      <c r="A44" s="107" t="s">
        <v>168</v>
      </c>
      <c r="B44" s="108"/>
      <c r="C44" s="109" t="s">
        <v>144</v>
      </c>
      <c r="D44" s="110">
        <f t="shared" si="2"/>
        <v>11.399999999999999</v>
      </c>
      <c r="E44" s="111">
        <v>8.54</v>
      </c>
      <c r="F44" s="111">
        <v>2.86</v>
      </c>
      <c r="G44" s="203"/>
      <c r="H44" s="203"/>
      <c r="I44" s="219"/>
      <c r="J44" s="220"/>
    </row>
    <row r="45" spans="1:10" s="182" customFormat="1" ht="18" customHeight="1">
      <c r="A45" s="107" t="s">
        <v>145</v>
      </c>
      <c r="B45" s="108"/>
      <c r="C45" s="109" t="s">
        <v>169</v>
      </c>
      <c r="D45" s="110">
        <f t="shared" si="2"/>
        <v>5</v>
      </c>
      <c r="E45" s="111"/>
      <c r="F45" s="111">
        <v>5</v>
      </c>
      <c r="G45" s="203"/>
      <c r="H45" s="203"/>
      <c r="I45" s="219"/>
      <c r="J45" s="220"/>
    </row>
    <row r="46" spans="1:10" ht="18" customHeight="1">
      <c r="A46" s="204"/>
      <c r="B46" s="205"/>
      <c r="C46" s="206"/>
      <c r="D46" s="207"/>
      <c r="E46" s="207"/>
      <c r="F46" s="207"/>
      <c r="G46" s="208"/>
      <c r="H46" s="208"/>
      <c r="I46" s="221"/>
      <c r="J46" s="220"/>
    </row>
    <row r="47" spans="1:9" ht="18" customHeight="1">
      <c r="A47" s="209" t="s">
        <v>170</v>
      </c>
      <c r="B47" s="210"/>
      <c r="C47" s="210"/>
      <c r="D47" s="210"/>
      <c r="E47" s="210"/>
      <c r="F47" s="210"/>
      <c r="G47" s="210"/>
      <c r="H47" s="210"/>
      <c r="I47" s="210"/>
    </row>
    <row r="48" ht="14.25">
      <c r="A48" s="211"/>
    </row>
    <row r="49" ht="14.25">
      <c r="A49" s="212"/>
    </row>
    <row r="50" ht="14.25">
      <c r="A50" s="212"/>
    </row>
  </sheetData>
  <sheetProtection/>
  <mergeCells count="28">
    <mergeCell ref="A1:I1"/>
    <mergeCell ref="A4:C4"/>
    <mergeCell ref="A7:C7"/>
    <mergeCell ref="A8:C8"/>
    <mergeCell ref="A9:B9"/>
    <mergeCell ref="A10:B10"/>
    <mergeCell ref="A11:B11"/>
    <mergeCell ref="A23:B23"/>
    <mergeCell ref="A32:B32"/>
    <mergeCell ref="A33:B33"/>
    <mergeCell ref="A34:B34"/>
    <mergeCell ref="A39:B39"/>
    <mergeCell ref="A40:B40"/>
    <mergeCell ref="A41:B41"/>
    <mergeCell ref="A42:B42"/>
    <mergeCell ref="A43:B43"/>
    <mergeCell ref="A44:B44"/>
    <mergeCell ref="A45:B45"/>
    <mergeCell ref="A46:B46"/>
    <mergeCell ref="A47:I47"/>
    <mergeCell ref="C5:C6"/>
    <mergeCell ref="D4:D6"/>
    <mergeCell ref="E4:E6"/>
    <mergeCell ref="F4:F6"/>
    <mergeCell ref="G4:G6"/>
    <mergeCell ref="H4:H6"/>
    <mergeCell ref="I4:I6"/>
    <mergeCell ref="A5:B6"/>
  </mergeCells>
  <printOptions horizontalCentered="1"/>
  <pageMargins left="0.35" right="0.35" top="0.55" bottom="0.23999999999999996" header="0.51" footer="0.2"/>
  <pageSetup horizontalDpi="600" verticalDpi="600" orientation="portrait" paperSize="9"/>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16">
      <selection activeCell="D14" sqref="D14"/>
    </sheetView>
  </sheetViews>
  <sheetFormatPr defaultColWidth="9.00390625" defaultRowHeight="14.25"/>
  <cols>
    <col min="1" max="1" width="36.375" style="126" customWidth="1"/>
    <col min="2" max="2" width="4.00390625" style="126" customWidth="1"/>
    <col min="3" max="3" width="15.625" style="126" customWidth="1"/>
    <col min="4" max="4" width="35.75390625" style="126" customWidth="1"/>
    <col min="5" max="5" width="3.50390625" style="126" customWidth="1"/>
    <col min="6" max="6" width="15.625" style="126" customWidth="1"/>
    <col min="7" max="7" width="13.875" style="126" customWidth="1"/>
    <col min="8" max="8" width="15.625" style="126" customWidth="1"/>
    <col min="9" max="10" width="9.00390625" style="127" customWidth="1"/>
    <col min="11" max="16384" width="9.00390625" style="126" customWidth="1"/>
  </cols>
  <sheetData>
    <row r="1" ht="14.25">
      <c r="A1" s="128"/>
    </row>
    <row r="2" spans="1:10" s="124" customFormat="1" ht="18" customHeight="1">
      <c r="A2" s="129" t="s">
        <v>171</v>
      </c>
      <c r="B2" s="129"/>
      <c r="C2" s="129"/>
      <c r="D2" s="129"/>
      <c r="E2" s="129"/>
      <c r="F2" s="129"/>
      <c r="G2" s="129"/>
      <c r="H2" s="129"/>
      <c r="I2" s="177"/>
      <c r="J2" s="177"/>
    </row>
    <row r="3" spans="1:8" ht="9.75" customHeight="1">
      <c r="A3" s="130"/>
      <c r="B3" s="130"/>
      <c r="C3" s="130"/>
      <c r="D3" s="130"/>
      <c r="E3" s="130"/>
      <c r="F3" s="130"/>
      <c r="G3" s="130"/>
      <c r="H3" s="46" t="s">
        <v>172</v>
      </c>
    </row>
    <row r="4" spans="1:8" ht="15" customHeight="1">
      <c r="A4" s="8" t="s">
        <v>2</v>
      </c>
      <c r="B4" s="130"/>
      <c r="C4" s="130"/>
      <c r="D4" s="130"/>
      <c r="E4" s="130"/>
      <c r="F4" s="130"/>
      <c r="G4" s="130"/>
      <c r="H4" s="46" t="s">
        <v>3</v>
      </c>
    </row>
    <row r="5" spans="1:10" s="125" customFormat="1" ht="19.5" customHeight="1">
      <c r="A5" s="274" t="s">
        <v>4</v>
      </c>
      <c r="B5" s="132"/>
      <c r="C5" s="132"/>
      <c r="D5" s="275" t="s">
        <v>5</v>
      </c>
      <c r="E5" s="132"/>
      <c r="F5" s="133"/>
      <c r="G5" s="133"/>
      <c r="H5" s="134"/>
      <c r="I5" s="178"/>
      <c r="J5" s="178"/>
    </row>
    <row r="6" spans="1:10" s="125" customFormat="1" ht="31.5" customHeight="1">
      <c r="A6" s="276" t="s">
        <v>6</v>
      </c>
      <c r="B6" s="277" t="s">
        <v>7</v>
      </c>
      <c r="C6" s="137" t="s">
        <v>173</v>
      </c>
      <c r="D6" s="278" t="s">
        <v>6</v>
      </c>
      <c r="E6" s="277" t="s">
        <v>7</v>
      </c>
      <c r="F6" s="137" t="s">
        <v>77</v>
      </c>
      <c r="G6" s="138" t="s">
        <v>174</v>
      </c>
      <c r="H6" s="139" t="s">
        <v>175</v>
      </c>
      <c r="I6" s="178"/>
      <c r="J6" s="178"/>
    </row>
    <row r="7" spans="1:10" s="125" customFormat="1" ht="19.5" customHeight="1">
      <c r="A7" s="276" t="s">
        <v>9</v>
      </c>
      <c r="B7" s="137"/>
      <c r="C7" s="278" t="s">
        <v>10</v>
      </c>
      <c r="D7" s="278" t="s">
        <v>9</v>
      </c>
      <c r="E7" s="137"/>
      <c r="F7" s="140">
        <v>2</v>
      </c>
      <c r="G7" s="140">
        <v>3</v>
      </c>
      <c r="H7" s="141">
        <v>4</v>
      </c>
      <c r="I7" s="178"/>
      <c r="J7" s="178"/>
    </row>
    <row r="8" spans="1:10" s="125" customFormat="1" ht="19.5" customHeight="1">
      <c r="A8" s="280" t="s">
        <v>176</v>
      </c>
      <c r="B8" s="281" t="s">
        <v>10</v>
      </c>
      <c r="C8" s="144">
        <v>1280.09</v>
      </c>
      <c r="D8" s="282" t="s">
        <v>13</v>
      </c>
      <c r="E8" s="146">
        <v>15</v>
      </c>
      <c r="F8" s="147">
        <f>G8</f>
        <v>14.6</v>
      </c>
      <c r="G8" s="147">
        <v>14.6</v>
      </c>
      <c r="H8" s="148"/>
      <c r="I8" s="178"/>
      <c r="J8" s="178"/>
    </row>
    <row r="9" spans="1:10" s="125" customFormat="1" ht="19.5" customHeight="1">
      <c r="A9" s="149" t="s">
        <v>177</v>
      </c>
      <c r="B9" s="281" t="s">
        <v>11</v>
      </c>
      <c r="C9" s="144"/>
      <c r="D9" s="282" t="s">
        <v>16</v>
      </c>
      <c r="E9" s="146">
        <v>16</v>
      </c>
      <c r="F9" s="147"/>
      <c r="G9" s="147"/>
      <c r="H9" s="148"/>
      <c r="I9" s="178"/>
      <c r="J9" s="178"/>
    </row>
    <row r="10" spans="1:10" s="125" customFormat="1" ht="19.5" customHeight="1">
      <c r="A10" s="149"/>
      <c r="B10" s="281" t="s">
        <v>19</v>
      </c>
      <c r="C10" s="144"/>
      <c r="D10" s="282" t="s">
        <v>20</v>
      </c>
      <c r="E10" s="146">
        <v>17</v>
      </c>
      <c r="F10" s="147"/>
      <c r="G10" s="147"/>
      <c r="H10" s="148"/>
      <c r="I10" s="178"/>
      <c r="J10" s="178"/>
    </row>
    <row r="11" spans="1:10" s="125" customFormat="1" ht="19.5" customHeight="1">
      <c r="A11" s="149"/>
      <c r="B11" s="281" t="s">
        <v>23</v>
      </c>
      <c r="C11" s="144"/>
      <c r="D11" s="282" t="s">
        <v>24</v>
      </c>
      <c r="E11" s="146">
        <v>18</v>
      </c>
      <c r="F11" s="147"/>
      <c r="G11" s="147"/>
      <c r="H11" s="148"/>
      <c r="I11" s="178"/>
      <c r="J11" s="178"/>
    </row>
    <row r="12" spans="1:10" s="125" customFormat="1" ht="19.5" customHeight="1">
      <c r="A12" s="149"/>
      <c r="B12" s="281" t="s">
        <v>27</v>
      </c>
      <c r="C12" s="144"/>
      <c r="D12" s="282" t="s">
        <v>28</v>
      </c>
      <c r="E12" s="146">
        <v>19</v>
      </c>
      <c r="F12" s="147"/>
      <c r="G12" s="147"/>
      <c r="H12" s="148"/>
      <c r="I12" s="178"/>
      <c r="J12" s="178"/>
    </row>
    <row r="13" spans="1:10" s="125" customFormat="1" ht="19.5" customHeight="1">
      <c r="A13" s="149"/>
      <c r="B13" s="281" t="s">
        <v>31</v>
      </c>
      <c r="C13" s="144"/>
      <c r="D13" s="282" t="s">
        <v>32</v>
      </c>
      <c r="E13" s="146">
        <v>20</v>
      </c>
      <c r="F13" s="147">
        <f>G13</f>
        <v>1374.68</v>
      </c>
      <c r="G13" s="147">
        <v>1374.68</v>
      </c>
      <c r="H13" s="148"/>
      <c r="I13" s="178"/>
      <c r="J13" s="178"/>
    </row>
    <row r="14" spans="1:10" s="125" customFormat="1" ht="19.5" customHeight="1">
      <c r="A14" s="149"/>
      <c r="B14" s="143"/>
      <c r="C14" s="144"/>
      <c r="D14" s="145" t="s">
        <v>34</v>
      </c>
      <c r="E14" s="146">
        <v>21</v>
      </c>
      <c r="F14" s="147">
        <f>G14</f>
        <v>1.7</v>
      </c>
      <c r="G14" s="147">
        <v>1.7</v>
      </c>
      <c r="H14" s="148"/>
      <c r="I14" s="178"/>
      <c r="J14" s="178"/>
    </row>
    <row r="15" spans="1:10" s="125" customFormat="1" ht="19.5" customHeight="1">
      <c r="A15" s="149"/>
      <c r="B15" s="143"/>
      <c r="C15" s="144"/>
      <c r="D15" s="145" t="s">
        <v>36</v>
      </c>
      <c r="E15" s="146">
        <v>22</v>
      </c>
      <c r="F15" s="147">
        <f>G15</f>
        <v>108.65</v>
      </c>
      <c r="G15" s="147">
        <v>108.65</v>
      </c>
      <c r="H15" s="148"/>
      <c r="I15" s="178"/>
      <c r="J15" s="178"/>
    </row>
    <row r="16" spans="1:10" s="125" customFormat="1" ht="19.5" customHeight="1">
      <c r="A16" s="149"/>
      <c r="B16" s="143"/>
      <c r="C16" s="144"/>
      <c r="D16" s="145" t="s">
        <v>38</v>
      </c>
      <c r="E16" s="146">
        <v>23</v>
      </c>
      <c r="F16" s="147"/>
      <c r="G16" s="147"/>
      <c r="H16" s="148"/>
      <c r="I16" s="178"/>
      <c r="J16" s="178"/>
    </row>
    <row r="17" spans="1:10" s="125" customFormat="1" ht="19.5" customHeight="1">
      <c r="A17" s="149"/>
      <c r="B17" s="143"/>
      <c r="C17" s="144"/>
      <c r="D17" s="145" t="s">
        <v>40</v>
      </c>
      <c r="E17" s="146">
        <v>24</v>
      </c>
      <c r="F17" s="147"/>
      <c r="G17" s="147"/>
      <c r="H17" s="148"/>
      <c r="I17" s="178"/>
      <c r="J17" s="178"/>
    </row>
    <row r="18" spans="1:10" s="125" customFormat="1" ht="19.5" customHeight="1">
      <c r="A18" s="149"/>
      <c r="B18" s="143"/>
      <c r="C18" s="144"/>
      <c r="D18" s="145" t="s">
        <v>42</v>
      </c>
      <c r="E18" s="146">
        <v>25</v>
      </c>
      <c r="F18" s="147"/>
      <c r="G18" s="147"/>
      <c r="H18" s="148"/>
      <c r="I18" s="178"/>
      <c r="J18" s="178"/>
    </row>
    <row r="19" spans="1:10" s="125" customFormat="1" ht="19.5" customHeight="1">
      <c r="A19" s="149"/>
      <c r="B19" s="143"/>
      <c r="C19" s="144"/>
      <c r="D19" s="145" t="s">
        <v>44</v>
      </c>
      <c r="E19" s="146">
        <v>26</v>
      </c>
      <c r="F19" s="147"/>
      <c r="G19" s="147"/>
      <c r="H19" s="148"/>
      <c r="I19" s="178"/>
      <c r="J19" s="178"/>
    </row>
    <row r="20" spans="1:10" s="125" customFormat="1" ht="19.5" customHeight="1">
      <c r="A20" s="149"/>
      <c r="B20" s="143"/>
      <c r="C20" s="144"/>
      <c r="D20" s="145" t="s">
        <v>46</v>
      </c>
      <c r="E20" s="146">
        <v>27</v>
      </c>
      <c r="F20" s="147"/>
      <c r="G20" s="147"/>
      <c r="H20" s="148"/>
      <c r="I20" s="178"/>
      <c r="J20" s="178"/>
    </row>
    <row r="21" spans="1:10" s="125" customFormat="1" ht="19.5" customHeight="1">
      <c r="A21" s="149"/>
      <c r="B21" s="143"/>
      <c r="C21" s="144"/>
      <c r="D21" s="145" t="s">
        <v>48</v>
      </c>
      <c r="E21" s="146">
        <v>28</v>
      </c>
      <c r="F21" s="147"/>
      <c r="G21" s="147"/>
      <c r="H21" s="148"/>
      <c r="I21" s="178"/>
      <c r="J21" s="178"/>
    </row>
    <row r="22" spans="1:10" s="125" customFormat="1" ht="19.5" customHeight="1">
      <c r="A22" s="149"/>
      <c r="B22" s="143"/>
      <c r="C22" s="144"/>
      <c r="D22" s="145" t="s">
        <v>50</v>
      </c>
      <c r="E22" s="146">
        <v>29</v>
      </c>
      <c r="F22" s="147"/>
      <c r="G22" s="147"/>
      <c r="H22" s="148"/>
      <c r="I22" s="178"/>
      <c r="J22" s="178"/>
    </row>
    <row r="23" spans="1:10" s="125" customFormat="1" ht="19.5" customHeight="1">
      <c r="A23" s="149"/>
      <c r="B23" s="143"/>
      <c r="C23" s="144"/>
      <c r="D23" s="145" t="s">
        <v>52</v>
      </c>
      <c r="E23" s="146">
        <v>30</v>
      </c>
      <c r="F23" s="147"/>
      <c r="G23" s="147"/>
      <c r="H23" s="148"/>
      <c r="I23" s="178"/>
      <c r="J23" s="178"/>
    </row>
    <row r="24" spans="1:10" s="125" customFormat="1" ht="19.5" customHeight="1">
      <c r="A24" s="149"/>
      <c r="B24" s="143"/>
      <c r="C24" s="144"/>
      <c r="D24" s="145" t="s">
        <v>54</v>
      </c>
      <c r="E24" s="146">
        <v>31</v>
      </c>
      <c r="F24" s="147"/>
      <c r="G24" s="147"/>
      <c r="H24" s="148"/>
      <c r="I24" s="178"/>
      <c r="J24" s="178"/>
    </row>
    <row r="25" spans="1:10" s="125" customFormat="1" ht="19.5" customHeight="1">
      <c r="A25" s="149"/>
      <c r="B25" s="143"/>
      <c r="C25" s="144"/>
      <c r="D25" s="145" t="s">
        <v>56</v>
      </c>
      <c r="E25" s="146">
        <v>32</v>
      </c>
      <c r="F25" s="147">
        <f>G25</f>
        <v>114.79</v>
      </c>
      <c r="G25" s="147">
        <v>114.79</v>
      </c>
      <c r="H25" s="148"/>
      <c r="I25" s="178"/>
      <c r="J25" s="178"/>
    </row>
    <row r="26" spans="1:10" s="125" customFormat="1" ht="19.5" customHeight="1">
      <c r="A26" s="149"/>
      <c r="B26" s="281" t="s">
        <v>58</v>
      </c>
      <c r="C26" s="144"/>
      <c r="D26" s="150" t="s">
        <v>59</v>
      </c>
      <c r="E26" s="146">
        <v>33</v>
      </c>
      <c r="F26" s="147"/>
      <c r="G26" s="147"/>
      <c r="H26" s="148"/>
      <c r="I26" s="178"/>
      <c r="J26" s="178"/>
    </row>
    <row r="27" spans="1:10" s="125" customFormat="1" ht="19.5" customHeight="1">
      <c r="A27" s="142"/>
      <c r="B27" s="281" t="s">
        <v>61</v>
      </c>
      <c r="C27" s="151"/>
      <c r="D27" s="152"/>
      <c r="E27" s="146">
        <v>34</v>
      </c>
      <c r="F27" s="153"/>
      <c r="G27" s="146"/>
      <c r="H27" s="154"/>
      <c r="I27" s="178"/>
      <c r="J27" s="178"/>
    </row>
    <row r="28" spans="1:10" s="125" customFormat="1" ht="19.5" customHeight="1">
      <c r="A28" s="283" t="s">
        <v>63</v>
      </c>
      <c r="B28" s="281" t="s">
        <v>64</v>
      </c>
      <c r="C28" s="156">
        <v>1280.09</v>
      </c>
      <c r="D28" s="284" t="s">
        <v>65</v>
      </c>
      <c r="E28" s="146">
        <v>35</v>
      </c>
      <c r="F28" s="158">
        <f>SUM(F8:F27)</f>
        <v>1614.42</v>
      </c>
      <c r="G28" s="158">
        <f>SUM(G8:G27)</f>
        <v>1614.42</v>
      </c>
      <c r="H28" s="159"/>
      <c r="I28" s="178"/>
      <c r="J28" s="178"/>
    </row>
    <row r="29" spans="1:10" s="125" customFormat="1" ht="19.5" customHeight="1">
      <c r="A29" s="160" t="s">
        <v>178</v>
      </c>
      <c r="B29" s="281" t="s">
        <v>68</v>
      </c>
      <c r="C29" s="144">
        <f>C30</f>
        <v>517.94</v>
      </c>
      <c r="D29" s="161" t="s">
        <v>179</v>
      </c>
      <c r="E29" s="146">
        <v>36</v>
      </c>
      <c r="F29" s="153">
        <f>G29</f>
        <v>183.61</v>
      </c>
      <c r="G29" s="146">
        <v>183.61</v>
      </c>
      <c r="H29" s="162"/>
      <c r="I29" s="178"/>
      <c r="J29" s="178"/>
    </row>
    <row r="30" spans="1:10" s="125" customFormat="1" ht="19.5" customHeight="1">
      <c r="A30" s="160" t="s">
        <v>180</v>
      </c>
      <c r="B30" s="281" t="s">
        <v>72</v>
      </c>
      <c r="C30" s="144">
        <v>517.94</v>
      </c>
      <c r="D30" s="152"/>
      <c r="E30" s="146">
        <v>37</v>
      </c>
      <c r="F30" s="153"/>
      <c r="G30" s="146"/>
      <c r="H30" s="162"/>
      <c r="I30" s="178"/>
      <c r="J30" s="178"/>
    </row>
    <row r="31" spans="1:10" s="125" customFormat="1" ht="19.5" customHeight="1">
      <c r="A31" s="163" t="s">
        <v>181</v>
      </c>
      <c r="B31" s="281" t="s">
        <v>75</v>
      </c>
      <c r="C31" s="164"/>
      <c r="D31" s="165"/>
      <c r="E31" s="146">
        <v>38</v>
      </c>
      <c r="F31" s="166"/>
      <c r="G31" s="146"/>
      <c r="H31" s="167"/>
      <c r="I31" s="178"/>
      <c r="J31" s="178"/>
    </row>
    <row r="32" spans="1:10" s="125" customFormat="1" ht="19.5" customHeight="1">
      <c r="A32" s="163"/>
      <c r="B32" s="281" t="s">
        <v>78</v>
      </c>
      <c r="C32" s="164"/>
      <c r="D32" s="165"/>
      <c r="E32" s="146">
        <v>39</v>
      </c>
      <c r="F32" s="166" t="s">
        <v>182</v>
      </c>
      <c r="G32" s="146"/>
      <c r="H32" s="167"/>
      <c r="I32" s="178"/>
      <c r="J32" s="178"/>
    </row>
    <row r="33" spans="1:8" ht="19.5" customHeight="1">
      <c r="A33" s="285" t="s">
        <v>77</v>
      </c>
      <c r="B33" s="281" t="s">
        <v>14</v>
      </c>
      <c r="C33" s="169">
        <f>C28+C29</f>
        <v>1798.03</v>
      </c>
      <c r="D33" s="286" t="s">
        <v>77</v>
      </c>
      <c r="E33" s="146">
        <v>40</v>
      </c>
      <c r="F33" s="171">
        <f>G33</f>
        <v>1798.0300000000002</v>
      </c>
      <c r="G33" s="172">
        <f>SUM(G28:G29)</f>
        <v>1798.0300000000002</v>
      </c>
      <c r="H33" s="173"/>
    </row>
    <row r="34" spans="1:8" ht="29.25" customHeight="1">
      <c r="A34" s="174" t="s">
        <v>183</v>
      </c>
      <c r="B34" s="175"/>
      <c r="C34" s="175"/>
      <c r="D34" s="175"/>
      <c r="E34" s="175"/>
      <c r="F34" s="175"/>
      <c r="G34" s="176"/>
      <c r="H34" s="175"/>
    </row>
  </sheetData>
  <sheetProtection/>
  <mergeCells count="4">
    <mergeCell ref="A2:H2"/>
    <mergeCell ref="A5:C5"/>
    <mergeCell ref="D5:H5"/>
    <mergeCell ref="A34:H34"/>
  </mergeCells>
  <printOptions horizontalCentered="1"/>
  <pageMargins left="0.35" right="0.35" top="0.59" bottom="0.7900000000000001" header="0.51" footer="0.2"/>
  <pageSetup fitToHeight="1" fitToWidth="1" horizontalDpi="300" verticalDpi="300" orientation="portrait" paperSize="9" scale="64"/>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2"/>
  <sheetViews>
    <sheetView workbookViewId="0" topLeftCell="A37">
      <selection activeCell="E39" sqref="E39"/>
    </sheetView>
  </sheetViews>
  <sheetFormatPr defaultColWidth="9.00390625" defaultRowHeight="14.25"/>
  <cols>
    <col min="1" max="2" width="4.625" style="5" customWidth="1"/>
    <col min="3" max="3" width="22.375" style="5" customWidth="1"/>
    <col min="4" max="6" width="20.625" style="5" customWidth="1"/>
    <col min="7" max="16384" width="9.00390625" style="5" customWidth="1"/>
  </cols>
  <sheetData>
    <row r="1" spans="1:6" s="1" customFormat="1" ht="30" customHeight="1">
      <c r="A1" s="6" t="s">
        <v>184</v>
      </c>
      <c r="B1" s="6"/>
      <c r="C1" s="6"/>
      <c r="D1" s="6"/>
      <c r="E1" s="6"/>
      <c r="F1" s="6"/>
    </row>
    <row r="2" spans="1:6" s="2" customFormat="1" ht="10.5" customHeight="1">
      <c r="A2" s="7"/>
      <c r="B2" s="7"/>
      <c r="C2" s="7"/>
      <c r="F2" s="46" t="s">
        <v>185</v>
      </c>
    </row>
    <row r="3" spans="1:6" s="2" customFormat="1" ht="15" customHeight="1">
      <c r="A3" s="8" t="s">
        <v>2</v>
      </c>
      <c r="B3" s="8"/>
      <c r="C3" s="8"/>
      <c r="D3" s="9"/>
      <c r="E3" s="9"/>
      <c r="F3" s="46" t="s">
        <v>3</v>
      </c>
    </row>
    <row r="4" spans="1:6" s="3" customFormat="1" ht="20.25" customHeight="1">
      <c r="A4" s="11" t="s">
        <v>186</v>
      </c>
      <c r="B4" s="12"/>
      <c r="C4" s="12"/>
      <c r="D4" s="13" t="s">
        <v>65</v>
      </c>
      <c r="E4" s="14" t="s">
        <v>187</v>
      </c>
      <c r="F4" s="47" t="s">
        <v>151</v>
      </c>
    </row>
    <row r="5" spans="1:6" s="3" customFormat="1" ht="24.75" customHeight="1">
      <c r="A5" s="17" t="s">
        <v>89</v>
      </c>
      <c r="B5" s="18"/>
      <c r="C5" s="18" t="s">
        <v>90</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91</v>
      </c>
      <c r="B8" s="24"/>
      <c r="C8" s="25"/>
      <c r="D8" s="18">
        <v>1</v>
      </c>
      <c r="E8" s="18">
        <v>2</v>
      </c>
      <c r="F8" s="50">
        <v>3</v>
      </c>
    </row>
    <row r="9" spans="1:6" s="3" customFormat="1" ht="22.5" customHeight="1">
      <c r="A9" s="302" t="s">
        <v>77</v>
      </c>
      <c r="B9" s="100"/>
      <c r="C9" s="101"/>
      <c r="D9" s="102">
        <f aca="true" t="shared" si="0" ref="D9:D15">SUM(E9:I9)</f>
        <v>1614.42</v>
      </c>
      <c r="E9" s="102">
        <f>E10+E13+E32+E40+E29</f>
        <v>980</v>
      </c>
      <c r="F9" s="103">
        <f>F10+F13+F32+F40+F29</f>
        <v>634.4200000000001</v>
      </c>
    </row>
    <row r="10" spans="1:6" s="4" customFormat="1" ht="22.5" customHeight="1">
      <c r="A10" s="104" t="s">
        <v>92</v>
      </c>
      <c r="B10" s="105"/>
      <c r="C10" s="106" t="s">
        <v>93</v>
      </c>
      <c r="D10" s="102">
        <f t="shared" si="0"/>
        <v>14.6</v>
      </c>
      <c r="E10" s="102">
        <v>14.6</v>
      </c>
      <c r="F10" s="103"/>
    </row>
    <row r="11" spans="1:6" s="4" customFormat="1" ht="22.5" customHeight="1">
      <c r="A11" s="107" t="s">
        <v>94</v>
      </c>
      <c r="B11" s="108"/>
      <c r="C11" s="109" t="s">
        <v>95</v>
      </c>
      <c r="D11" s="110">
        <f t="shared" si="0"/>
        <v>14.6</v>
      </c>
      <c r="E11" s="111">
        <v>14.6</v>
      </c>
      <c r="F11" s="112"/>
    </row>
    <row r="12" spans="1:6" s="4" customFormat="1" ht="22.5" customHeight="1">
      <c r="A12" s="107" t="s">
        <v>96</v>
      </c>
      <c r="B12" s="108"/>
      <c r="C12" s="109" t="s">
        <v>188</v>
      </c>
      <c r="D12" s="110">
        <f t="shared" si="0"/>
        <v>14.6</v>
      </c>
      <c r="E12" s="111">
        <v>14.6</v>
      </c>
      <c r="F12" s="112"/>
    </row>
    <row r="13" spans="1:6" s="4" customFormat="1" ht="22.5" customHeight="1">
      <c r="A13" s="104" t="s">
        <v>98</v>
      </c>
      <c r="B13" s="105"/>
      <c r="C13" s="106" t="s">
        <v>99</v>
      </c>
      <c r="D13" s="102">
        <f t="shared" si="0"/>
        <v>1374.68</v>
      </c>
      <c r="E13" s="102">
        <f>E14+E19+E22+E25+E27</f>
        <v>780.6800000000001</v>
      </c>
      <c r="F13" s="103">
        <f>F14+F19+F22+F25+F27</f>
        <v>594</v>
      </c>
    </row>
    <row r="14" spans="1:6" s="4" customFormat="1" ht="22.5" customHeight="1">
      <c r="A14" s="107" t="s">
        <v>100</v>
      </c>
      <c r="B14" s="108"/>
      <c r="C14" s="109" t="s">
        <v>101</v>
      </c>
      <c r="D14" s="110">
        <f t="shared" si="0"/>
        <v>716.82</v>
      </c>
      <c r="E14" s="111">
        <f>SUM(E15:E18)</f>
        <v>689.6800000000001</v>
      </c>
      <c r="F14" s="112">
        <f>SUM(F15:F18)</f>
        <v>27.14</v>
      </c>
    </row>
    <row r="15" spans="1:6" s="4" customFormat="1" ht="22.5" customHeight="1">
      <c r="A15" s="107" t="s">
        <v>102</v>
      </c>
      <c r="B15" s="108"/>
      <c r="C15" s="109" t="s">
        <v>103</v>
      </c>
      <c r="D15" s="110">
        <f t="shared" si="0"/>
        <v>335.26000000000005</v>
      </c>
      <c r="E15" s="111">
        <v>324.35</v>
      </c>
      <c r="F15" s="112">
        <v>10.91</v>
      </c>
    </row>
    <row r="16" spans="1:6" s="4" customFormat="1" ht="22.5" customHeight="1">
      <c r="A16" s="107" t="s">
        <v>104</v>
      </c>
      <c r="B16" s="108"/>
      <c r="C16" s="109" t="s">
        <v>105</v>
      </c>
      <c r="D16" s="110">
        <f>E16+F16</f>
        <v>226.19</v>
      </c>
      <c r="E16" s="111">
        <v>209.96</v>
      </c>
      <c r="F16" s="112">
        <v>16.23</v>
      </c>
    </row>
    <row r="17" spans="1:6" s="4" customFormat="1" ht="22.5" customHeight="1">
      <c r="A17" s="107" t="s">
        <v>155</v>
      </c>
      <c r="B17" s="108"/>
      <c r="C17" s="109" t="s">
        <v>189</v>
      </c>
      <c r="D17" s="110">
        <v>10.18</v>
      </c>
      <c r="E17" s="111">
        <v>10.18</v>
      </c>
      <c r="F17" s="112"/>
    </row>
    <row r="18" spans="1:6" s="4" customFormat="1" ht="22.5" customHeight="1">
      <c r="A18" s="107" t="s">
        <v>107</v>
      </c>
      <c r="B18" s="108"/>
      <c r="C18" s="109" t="s">
        <v>108</v>
      </c>
      <c r="D18" s="110">
        <f>SUM(E18:I18)</f>
        <v>145.19</v>
      </c>
      <c r="E18" s="111">
        <v>145.19</v>
      </c>
      <c r="F18" s="112"/>
    </row>
    <row r="19" spans="1:6" s="4" customFormat="1" ht="22.5" customHeight="1">
      <c r="A19" s="107" t="s">
        <v>156</v>
      </c>
      <c r="B19" s="108"/>
      <c r="C19" s="109" t="s">
        <v>157</v>
      </c>
      <c r="D19" s="110">
        <f>SUM(E19:I19)</f>
        <v>92.42</v>
      </c>
      <c r="E19" s="111"/>
      <c r="F19" s="112">
        <f>SUM(F20:F21)</f>
        <v>92.42</v>
      </c>
    </row>
    <row r="20" spans="1:6" s="4" customFormat="1" ht="22.5" customHeight="1">
      <c r="A20" s="107">
        <v>2060402</v>
      </c>
      <c r="B20" s="108"/>
      <c r="C20" s="109" t="s">
        <v>158</v>
      </c>
      <c r="D20" s="110">
        <f>SUM(E20:I20)</f>
        <v>4.42</v>
      </c>
      <c r="E20" s="111"/>
      <c r="F20" s="112">
        <v>4.42</v>
      </c>
    </row>
    <row r="21" spans="1:6" s="4" customFormat="1" ht="22.5" customHeight="1">
      <c r="A21" s="107">
        <v>2060404</v>
      </c>
      <c r="B21" s="108"/>
      <c r="C21" s="109" t="s">
        <v>159</v>
      </c>
      <c r="D21" s="110">
        <f>SUM(E21:I21)</f>
        <v>88</v>
      </c>
      <c r="E21" s="111"/>
      <c r="F21" s="112">
        <v>88</v>
      </c>
    </row>
    <row r="22" spans="1:6" s="4" customFormat="1" ht="22.5" customHeight="1">
      <c r="A22" s="107" t="s">
        <v>109</v>
      </c>
      <c r="B22" s="108"/>
      <c r="C22" s="109" t="s">
        <v>110</v>
      </c>
      <c r="D22" s="110">
        <f>SUM(E22:I22)</f>
        <v>5.09</v>
      </c>
      <c r="E22" s="111"/>
      <c r="F22" s="112">
        <f>F23+F24</f>
        <v>5.09</v>
      </c>
    </row>
    <row r="23" spans="1:6" s="4" customFormat="1" ht="22.5" customHeight="1">
      <c r="A23" s="107" t="s">
        <v>160</v>
      </c>
      <c r="B23" s="108"/>
      <c r="C23" s="109" t="s">
        <v>161</v>
      </c>
      <c r="D23" s="110">
        <v>0.09</v>
      </c>
      <c r="E23" s="111"/>
      <c r="F23" s="112">
        <v>0.09</v>
      </c>
    </row>
    <row r="24" spans="1:6" s="4" customFormat="1" ht="22.5" customHeight="1">
      <c r="A24" s="107" t="s">
        <v>162</v>
      </c>
      <c r="B24" s="108"/>
      <c r="C24" s="109" t="s">
        <v>111</v>
      </c>
      <c r="D24" s="110">
        <f>SUM(E24:I24)</f>
        <v>5</v>
      </c>
      <c r="E24" s="111"/>
      <c r="F24" s="112">
        <v>5</v>
      </c>
    </row>
    <row r="25" spans="1:6" s="4" customFormat="1" ht="22.5" customHeight="1">
      <c r="A25" s="107" t="s">
        <v>112</v>
      </c>
      <c r="B25" s="108"/>
      <c r="C25" s="109" t="s">
        <v>113</v>
      </c>
      <c r="D25" s="110">
        <f>SUM(E25:I25)</f>
        <v>7.3</v>
      </c>
      <c r="E25" s="111"/>
      <c r="F25" s="112">
        <f>F26</f>
        <v>7.3</v>
      </c>
    </row>
    <row r="26" spans="1:6" s="4" customFormat="1" ht="22.5" customHeight="1">
      <c r="A26" s="107" t="s">
        <v>114</v>
      </c>
      <c r="B26" s="108"/>
      <c r="C26" s="109" t="s">
        <v>115</v>
      </c>
      <c r="D26" s="110">
        <f>SUM(E26:I26)</f>
        <v>7.3</v>
      </c>
      <c r="E26" s="111"/>
      <c r="F26" s="112">
        <v>7.3</v>
      </c>
    </row>
    <row r="27" spans="1:6" s="4" customFormat="1" ht="22.5" customHeight="1">
      <c r="A27" s="107" t="s">
        <v>116</v>
      </c>
      <c r="B27" s="108"/>
      <c r="C27" s="109" t="s">
        <v>117</v>
      </c>
      <c r="D27" s="110">
        <f>SUM(E27:I27)</f>
        <v>553.05</v>
      </c>
      <c r="E27" s="111">
        <f>E28</f>
        <v>91</v>
      </c>
      <c r="F27" s="112">
        <f>F28</f>
        <v>462.05</v>
      </c>
    </row>
    <row r="28" spans="1:6" s="4" customFormat="1" ht="22.5" customHeight="1">
      <c r="A28" s="107" t="s">
        <v>118</v>
      </c>
      <c r="B28" s="108"/>
      <c r="C28" s="109" t="s">
        <v>119</v>
      </c>
      <c r="D28" s="110">
        <f>SUM(E28:I28)</f>
        <v>553.05</v>
      </c>
      <c r="E28" s="111">
        <v>91</v>
      </c>
      <c r="F28" s="112">
        <v>462.05</v>
      </c>
    </row>
    <row r="29" spans="1:6" s="98" customFormat="1" ht="22.5" customHeight="1">
      <c r="A29" s="104" t="s">
        <v>163</v>
      </c>
      <c r="B29" s="113"/>
      <c r="C29" s="114" t="s">
        <v>120</v>
      </c>
      <c r="D29" s="102">
        <v>1.7</v>
      </c>
      <c r="E29" s="115"/>
      <c r="F29" s="116">
        <v>1.7</v>
      </c>
    </row>
    <row r="30" spans="1:6" s="4" customFormat="1" ht="22.5" customHeight="1">
      <c r="A30" s="107" t="s">
        <v>164</v>
      </c>
      <c r="B30" s="108"/>
      <c r="C30" s="109" t="s">
        <v>103</v>
      </c>
      <c r="D30" s="110">
        <v>1.7</v>
      </c>
      <c r="E30" s="111"/>
      <c r="F30" s="112">
        <v>1.7</v>
      </c>
    </row>
    <row r="31" spans="1:6" s="4" customFormat="1" ht="22.5" customHeight="1">
      <c r="A31" s="117" t="s">
        <v>121</v>
      </c>
      <c r="B31" s="118"/>
      <c r="C31" s="109" t="s">
        <v>122</v>
      </c>
      <c r="D31" s="110">
        <v>1.7</v>
      </c>
      <c r="E31" s="111"/>
      <c r="F31" s="112">
        <v>1.7</v>
      </c>
    </row>
    <row r="32" spans="1:6" s="4" customFormat="1" ht="22.5" customHeight="1">
      <c r="A32" s="104" t="s">
        <v>123</v>
      </c>
      <c r="B32" s="105"/>
      <c r="C32" s="106" t="s">
        <v>124</v>
      </c>
      <c r="D32" s="102">
        <f aca="true" t="shared" si="1" ref="D32:D37">SUM(E32:I32)</f>
        <v>108.64999999999999</v>
      </c>
      <c r="E32" s="102">
        <f>E33+E36+E38</f>
        <v>108.64999999999999</v>
      </c>
      <c r="F32" s="103"/>
    </row>
    <row r="33" spans="1:6" s="4" customFormat="1" ht="22.5" customHeight="1">
      <c r="A33" s="119">
        <v>20805</v>
      </c>
      <c r="B33" s="120"/>
      <c r="C33" s="121" t="s">
        <v>125</v>
      </c>
      <c r="D33" s="110">
        <f t="shared" si="1"/>
        <v>85.67999999999999</v>
      </c>
      <c r="E33" s="111">
        <f>SUM(E34:E35)</f>
        <v>85.67999999999999</v>
      </c>
      <c r="F33" s="112"/>
    </row>
    <row r="34" spans="1:6" s="4" customFormat="1" ht="22.5" customHeight="1">
      <c r="A34" s="119" t="s">
        <v>126</v>
      </c>
      <c r="B34" s="120"/>
      <c r="C34" s="121" t="s">
        <v>127</v>
      </c>
      <c r="D34" s="110">
        <f t="shared" si="1"/>
        <v>8.49</v>
      </c>
      <c r="E34" s="111">
        <v>8.49</v>
      </c>
      <c r="F34" s="112"/>
    </row>
    <row r="35" spans="1:6" s="4" customFormat="1" ht="22.5" customHeight="1">
      <c r="A35" s="119" t="s">
        <v>128</v>
      </c>
      <c r="B35" s="120"/>
      <c r="C35" s="121" t="s">
        <v>129</v>
      </c>
      <c r="D35" s="110">
        <f t="shared" si="1"/>
        <v>77.19</v>
      </c>
      <c r="E35" s="111">
        <v>77.19</v>
      </c>
      <c r="F35" s="112"/>
    </row>
    <row r="36" spans="1:6" s="4" customFormat="1" ht="22.5" customHeight="1">
      <c r="A36" s="107" t="s">
        <v>130</v>
      </c>
      <c r="B36" s="108"/>
      <c r="C36" s="109" t="s">
        <v>131</v>
      </c>
      <c r="D36" s="110">
        <f t="shared" si="1"/>
        <v>18.83</v>
      </c>
      <c r="E36" s="111">
        <f>E37</f>
        <v>18.83</v>
      </c>
      <c r="F36" s="112"/>
    </row>
    <row r="37" spans="1:6" s="4" customFormat="1" ht="22.5" customHeight="1">
      <c r="A37" s="107" t="s">
        <v>132</v>
      </c>
      <c r="B37" s="108"/>
      <c r="C37" s="109" t="s">
        <v>133</v>
      </c>
      <c r="D37" s="110">
        <f t="shared" si="1"/>
        <v>18.83</v>
      </c>
      <c r="E37" s="111">
        <v>18.83</v>
      </c>
      <c r="F37" s="112"/>
    </row>
    <row r="38" spans="1:6" s="4" customFormat="1" ht="22.5" customHeight="1">
      <c r="A38" s="107" t="s">
        <v>134</v>
      </c>
      <c r="B38" s="108"/>
      <c r="C38" s="109" t="s">
        <v>135</v>
      </c>
      <c r="D38" s="110">
        <v>4.14</v>
      </c>
      <c r="E38" s="111">
        <v>4.14</v>
      </c>
      <c r="F38" s="112"/>
    </row>
    <row r="39" spans="1:6" s="4" customFormat="1" ht="22.5" customHeight="1">
      <c r="A39" s="117" t="s">
        <v>136</v>
      </c>
      <c r="B39" s="118"/>
      <c r="C39" s="109" t="s">
        <v>137</v>
      </c>
      <c r="D39" s="110">
        <v>4.14</v>
      </c>
      <c r="E39" s="111">
        <v>4.14</v>
      </c>
      <c r="F39" s="112"/>
    </row>
    <row r="40" spans="1:6" s="4" customFormat="1" ht="22.5" customHeight="1">
      <c r="A40" s="104" t="s">
        <v>138</v>
      </c>
      <c r="B40" s="105"/>
      <c r="C40" s="106" t="s">
        <v>139</v>
      </c>
      <c r="D40" s="102">
        <f aca="true" t="shared" si="2" ref="D40:D46">SUM(E40:I40)</f>
        <v>114.78999999999999</v>
      </c>
      <c r="E40" s="102">
        <f>E41</f>
        <v>76.07</v>
      </c>
      <c r="F40" s="103">
        <f>F41</f>
        <v>38.720000000000006</v>
      </c>
    </row>
    <row r="41" spans="1:6" s="4" customFormat="1" ht="22.5" customHeight="1">
      <c r="A41" s="107" t="s">
        <v>140</v>
      </c>
      <c r="B41" s="108"/>
      <c r="C41" s="109" t="s">
        <v>141</v>
      </c>
      <c r="D41" s="110">
        <f t="shared" si="2"/>
        <v>114.78999999999999</v>
      </c>
      <c r="E41" s="111">
        <f>SUM(E42:E46)</f>
        <v>76.07</v>
      </c>
      <c r="F41" s="112">
        <f>SUM(F42:F46)</f>
        <v>38.720000000000006</v>
      </c>
    </row>
    <row r="42" spans="1:6" s="4" customFormat="1" ht="22.5" customHeight="1">
      <c r="A42" s="107" t="s">
        <v>142</v>
      </c>
      <c r="B42" s="108"/>
      <c r="C42" s="109" t="s">
        <v>103</v>
      </c>
      <c r="D42" s="110">
        <f t="shared" si="2"/>
        <v>62.29</v>
      </c>
      <c r="E42" s="111">
        <v>62.29</v>
      </c>
      <c r="F42" s="112"/>
    </row>
    <row r="43" spans="1:6" s="4" customFormat="1" ht="22.5" customHeight="1">
      <c r="A43" s="107" t="s">
        <v>166</v>
      </c>
      <c r="B43" s="108"/>
      <c r="C43" s="109" t="s">
        <v>105</v>
      </c>
      <c r="D43" s="110">
        <f t="shared" si="2"/>
        <v>1.44</v>
      </c>
      <c r="E43" s="111"/>
      <c r="F43" s="112">
        <v>1.44</v>
      </c>
    </row>
    <row r="44" spans="1:6" s="4" customFormat="1" ht="22.5" customHeight="1">
      <c r="A44" s="107" t="s">
        <v>167</v>
      </c>
      <c r="B44" s="108"/>
      <c r="C44" s="109" t="s">
        <v>143</v>
      </c>
      <c r="D44" s="110">
        <f t="shared" si="2"/>
        <v>34.660000000000004</v>
      </c>
      <c r="E44" s="111">
        <v>5.24</v>
      </c>
      <c r="F44" s="112">
        <v>29.42</v>
      </c>
    </row>
    <row r="45" spans="1:6" s="4" customFormat="1" ht="22.5" customHeight="1">
      <c r="A45" s="107" t="s">
        <v>168</v>
      </c>
      <c r="B45" s="108"/>
      <c r="C45" s="109" t="s">
        <v>144</v>
      </c>
      <c r="D45" s="110">
        <f t="shared" si="2"/>
        <v>11.399999999999999</v>
      </c>
      <c r="E45" s="111">
        <v>8.54</v>
      </c>
      <c r="F45" s="112">
        <v>2.86</v>
      </c>
    </row>
    <row r="46" spans="1:6" s="4" customFormat="1" ht="22.5" customHeight="1">
      <c r="A46" s="107" t="s">
        <v>145</v>
      </c>
      <c r="B46" s="108"/>
      <c r="C46" s="109" t="s">
        <v>169</v>
      </c>
      <c r="D46" s="110">
        <f t="shared" si="2"/>
        <v>5</v>
      </c>
      <c r="E46" s="111"/>
      <c r="F46" s="112">
        <v>5</v>
      </c>
    </row>
    <row r="47" spans="1:6" s="4" customFormat="1" ht="22.5" customHeight="1">
      <c r="A47" s="38"/>
      <c r="B47" s="39"/>
      <c r="C47" s="40"/>
      <c r="D47" s="122"/>
      <c r="E47" s="122"/>
      <c r="F47" s="123"/>
    </row>
    <row r="48" spans="1:6" ht="32.25" customHeight="1">
      <c r="A48" s="43" t="s">
        <v>190</v>
      </c>
      <c r="B48" s="44"/>
      <c r="C48" s="44"/>
      <c r="D48" s="44"/>
      <c r="E48" s="44"/>
      <c r="F48" s="44"/>
    </row>
    <row r="49" ht="14.25">
      <c r="A49" s="45"/>
    </row>
    <row r="50" ht="14.25">
      <c r="A50" s="45"/>
    </row>
    <row r="51" ht="14.25">
      <c r="A51" s="45"/>
    </row>
    <row r="52" ht="14.25">
      <c r="A52" s="45"/>
    </row>
  </sheetData>
  <sheetProtection/>
  <mergeCells count="28">
    <mergeCell ref="A1:F1"/>
    <mergeCell ref="A3:C3"/>
    <mergeCell ref="A4:C4"/>
    <mergeCell ref="A8:C8"/>
    <mergeCell ref="A9:C9"/>
    <mergeCell ref="A10:B10"/>
    <mergeCell ref="A11:B11"/>
    <mergeCell ref="A12:B12"/>
    <mergeCell ref="A24:B24"/>
    <mergeCell ref="A31:B31"/>
    <mergeCell ref="A33:B33"/>
    <mergeCell ref="A34:B34"/>
    <mergeCell ref="A35:B35"/>
    <mergeCell ref="A39:B39"/>
    <mergeCell ref="A40:B40"/>
    <mergeCell ref="A41:B41"/>
    <mergeCell ref="A42:B42"/>
    <mergeCell ref="A43:B43"/>
    <mergeCell ref="A44:B44"/>
    <mergeCell ref="A45:B45"/>
    <mergeCell ref="A46:B46"/>
    <mergeCell ref="A47:B47"/>
    <mergeCell ref="A48:F48"/>
    <mergeCell ref="C5:C7"/>
    <mergeCell ref="D4:D7"/>
    <mergeCell ref="E4:E7"/>
    <mergeCell ref="F4:F7"/>
    <mergeCell ref="A5:B7"/>
  </mergeCells>
  <printOptions horizontalCentered="1"/>
  <pageMargins left="0.35" right="0.35" top="0.7900000000000001" bottom="0.7900000000000001" header="0.51" footer="0.2"/>
  <pageSetup fitToHeight="1" fitToWidth="1" horizontalDpi="600" verticalDpi="600" orientation="portrait" paperSize="9" scale="75"/>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workbookViewId="0" topLeftCell="A16">
      <selection activeCell="B18" sqref="B18"/>
    </sheetView>
  </sheetViews>
  <sheetFormatPr defaultColWidth="9.00390625" defaultRowHeight="14.25"/>
  <cols>
    <col min="1" max="1" width="8.875" style="5" customWidth="1"/>
    <col min="2" max="2" width="29.50390625" style="5" customWidth="1"/>
    <col min="3" max="3" width="14.375" style="5" customWidth="1"/>
    <col min="4" max="4" width="9.25390625" style="5" customWidth="1"/>
    <col min="5" max="5" width="21.75390625" style="5" customWidth="1"/>
    <col min="6" max="6" width="17.125" style="5" customWidth="1"/>
    <col min="7" max="12" width="9.00390625" style="5" customWidth="1"/>
    <col min="13" max="13" width="12.625" style="5" bestFit="1" customWidth="1"/>
    <col min="14" max="16384" width="9.00390625" style="5" customWidth="1"/>
  </cols>
  <sheetData>
    <row r="1" spans="1:6" s="1" customFormat="1" ht="30" customHeight="1">
      <c r="A1" s="86" t="s">
        <v>191</v>
      </c>
      <c r="B1" s="86"/>
      <c r="C1" s="86"/>
      <c r="D1" s="86"/>
      <c r="E1" s="86"/>
      <c r="F1" s="86"/>
    </row>
    <row r="2" spans="1:6" s="2" customFormat="1" ht="17.25" customHeight="1">
      <c r="A2" s="87"/>
      <c r="B2" s="87"/>
      <c r="C2" s="10"/>
      <c r="D2" s="10"/>
      <c r="E2" s="10"/>
      <c r="F2" s="10" t="s">
        <v>192</v>
      </c>
    </row>
    <row r="3" spans="1:6" s="2" customFormat="1" ht="15" customHeight="1">
      <c r="A3" s="8" t="s">
        <v>2</v>
      </c>
      <c r="B3" s="7"/>
      <c r="C3" s="10"/>
      <c r="F3" s="2" t="s">
        <v>3</v>
      </c>
    </row>
    <row r="4" spans="1:6" s="3" customFormat="1" ht="20.25" customHeight="1">
      <c r="A4" s="18" t="s">
        <v>193</v>
      </c>
      <c r="B4" s="18"/>
      <c r="C4" s="18"/>
      <c r="D4" s="18" t="s">
        <v>194</v>
      </c>
      <c r="E4" s="18"/>
      <c r="F4" s="18"/>
    </row>
    <row r="5" spans="1:6" s="3" customFormat="1" ht="41.25" customHeight="1">
      <c r="A5" s="18" t="s">
        <v>195</v>
      </c>
      <c r="B5" s="18" t="s">
        <v>90</v>
      </c>
      <c r="C5" s="88" t="s">
        <v>173</v>
      </c>
      <c r="D5" s="18" t="s">
        <v>195</v>
      </c>
      <c r="E5" s="18" t="s">
        <v>90</v>
      </c>
      <c r="F5" s="88" t="s">
        <v>173</v>
      </c>
    </row>
    <row r="6" spans="1:6" s="3" customFormat="1" ht="22.5" customHeight="1">
      <c r="A6" s="89">
        <v>301</v>
      </c>
      <c r="B6" s="89" t="s">
        <v>196</v>
      </c>
      <c r="C6" s="90">
        <f>SUM(C7:C19)</f>
        <v>744.85</v>
      </c>
      <c r="D6" s="89">
        <v>302</v>
      </c>
      <c r="E6" s="89" t="s">
        <v>197</v>
      </c>
      <c r="F6" s="90">
        <f>SUM(F7:F23)</f>
        <v>59.31999999999999</v>
      </c>
    </row>
    <row r="7" spans="1:6" s="3" customFormat="1" ht="22.5" customHeight="1">
      <c r="A7" s="91">
        <v>30101</v>
      </c>
      <c r="B7" s="91" t="s">
        <v>198</v>
      </c>
      <c r="C7" s="30">
        <v>224.65</v>
      </c>
      <c r="D7" s="91">
        <v>30201</v>
      </c>
      <c r="E7" s="91" t="s">
        <v>199</v>
      </c>
      <c r="F7" s="30">
        <v>0.8</v>
      </c>
    </row>
    <row r="8" spans="1:10" s="3" customFormat="1" ht="22.5" customHeight="1">
      <c r="A8" s="91">
        <v>30102</v>
      </c>
      <c r="B8" s="91" t="s">
        <v>200</v>
      </c>
      <c r="C8" s="30">
        <v>104.47</v>
      </c>
      <c r="D8" s="91">
        <v>30202</v>
      </c>
      <c r="E8" s="91" t="s">
        <v>201</v>
      </c>
      <c r="F8" s="30">
        <v>0.23</v>
      </c>
      <c r="J8" s="3" t="s">
        <v>202</v>
      </c>
    </row>
    <row r="9" spans="1:6" s="3" customFormat="1" ht="22.5" customHeight="1">
      <c r="A9" s="91">
        <v>30103</v>
      </c>
      <c r="B9" s="91" t="s">
        <v>203</v>
      </c>
      <c r="C9" s="30">
        <v>158.47</v>
      </c>
      <c r="D9" s="91">
        <v>30205</v>
      </c>
      <c r="E9" s="91" t="s">
        <v>204</v>
      </c>
      <c r="F9" s="30">
        <v>0.05</v>
      </c>
    </row>
    <row r="10" spans="1:6" s="3" customFormat="1" ht="22.5" customHeight="1">
      <c r="A10" s="91">
        <v>30106</v>
      </c>
      <c r="B10" s="91" t="s">
        <v>205</v>
      </c>
      <c r="C10" s="30">
        <v>0.11</v>
      </c>
      <c r="D10" s="91">
        <v>30206</v>
      </c>
      <c r="E10" s="91" t="s">
        <v>206</v>
      </c>
      <c r="F10" s="30">
        <v>1.05</v>
      </c>
    </row>
    <row r="11" spans="1:6" s="3" customFormat="1" ht="22.5" customHeight="1">
      <c r="A11" s="91">
        <v>30107</v>
      </c>
      <c r="B11" s="91" t="s">
        <v>207</v>
      </c>
      <c r="C11" s="30">
        <v>38.6</v>
      </c>
      <c r="D11" s="91">
        <v>30207</v>
      </c>
      <c r="E11" s="91" t="s">
        <v>208</v>
      </c>
      <c r="F11" s="30">
        <v>0.56</v>
      </c>
    </row>
    <row r="12" spans="1:6" s="3" customFormat="1" ht="22.5" customHeight="1">
      <c r="A12" s="91">
        <v>30108</v>
      </c>
      <c r="B12" s="92" t="s">
        <v>209</v>
      </c>
      <c r="C12" s="93">
        <v>75.55</v>
      </c>
      <c r="D12" s="91">
        <v>30210</v>
      </c>
      <c r="E12" s="91" t="s">
        <v>210</v>
      </c>
      <c r="F12" s="30">
        <v>8.73</v>
      </c>
    </row>
    <row r="13" spans="1:6" s="3" customFormat="1" ht="22.5" customHeight="1">
      <c r="A13" s="91">
        <v>30109</v>
      </c>
      <c r="B13" s="91" t="s">
        <v>211</v>
      </c>
      <c r="C13" s="30">
        <v>1.67</v>
      </c>
      <c r="D13" s="91">
        <v>30211</v>
      </c>
      <c r="E13" s="91" t="s">
        <v>212</v>
      </c>
      <c r="F13" s="30">
        <v>0.72</v>
      </c>
    </row>
    <row r="14" spans="1:6" s="3" customFormat="1" ht="22.5" customHeight="1">
      <c r="A14" s="91">
        <v>30110</v>
      </c>
      <c r="B14" s="91" t="s">
        <v>213</v>
      </c>
      <c r="C14" s="30">
        <v>0.25</v>
      </c>
      <c r="D14" s="91">
        <v>30213</v>
      </c>
      <c r="E14" s="91" t="s">
        <v>214</v>
      </c>
      <c r="F14" s="30">
        <v>10.83</v>
      </c>
    </row>
    <row r="15" spans="1:6" s="3" customFormat="1" ht="22.5" customHeight="1">
      <c r="A15" s="92">
        <v>30111</v>
      </c>
      <c r="B15" s="92" t="s">
        <v>215</v>
      </c>
      <c r="C15" s="93">
        <v>7.07</v>
      </c>
      <c r="D15" s="91">
        <v>30216</v>
      </c>
      <c r="E15" s="91" t="s">
        <v>216</v>
      </c>
      <c r="F15" s="30">
        <v>0.1</v>
      </c>
    </row>
    <row r="16" spans="1:6" s="3" customFormat="1" ht="22.5" customHeight="1">
      <c r="A16" s="91">
        <v>30112</v>
      </c>
      <c r="B16" s="91" t="s">
        <v>217</v>
      </c>
      <c r="C16" s="30">
        <v>67.86</v>
      </c>
      <c r="D16" s="91">
        <v>30217</v>
      </c>
      <c r="E16" s="91" t="s">
        <v>218</v>
      </c>
      <c r="F16" s="30">
        <v>0.65</v>
      </c>
    </row>
    <row r="17" spans="1:6" s="3" customFormat="1" ht="22.5" customHeight="1">
      <c r="A17" s="91">
        <v>30112</v>
      </c>
      <c r="B17" s="91" t="s">
        <v>219</v>
      </c>
      <c r="C17" s="30">
        <v>34.34</v>
      </c>
      <c r="D17" s="91">
        <v>30221</v>
      </c>
      <c r="E17" s="91" t="s">
        <v>220</v>
      </c>
      <c r="F17" s="30">
        <v>1.64</v>
      </c>
    </row>
    <row r="18" spans="1:6" s="3" customFormat="1" ht="22.5" customHeight="1">
      <c r="A18" s="91">
        <v>30112</v>
      </c>
      <c r="B18" s="91" t="s">
        <v>221</v>
      </c>
      <c r="C18" s="30">
        <v>6.55</v>
      </c>
      <c r="D18" s="91">
        <v>30228</v>
      </c>
      <c r="E18" s="91" t="s">
        <v>222</v>
      </c>
      <c r="F18" s="30">
        <v>16.64</v>
      </c>
    </row>
    <row r="19" spans="1:6" s="3" customFormat="1" ht="22.5" customHeight="1">
      <c r="A19" s="91">
        <v>30199</v>
      </c>
      <c r="B19" s="91" t="s">
        <v>223</v>
      </c>
      <c r="C19" s="30">
        <v>25.26</v>
      </c>
      <c r="D19" s="91">
        <v>30229</v>
      </c>
      <c r="E19" s="91" t="s">
        <v>224</v>
      </c>
      <c r="F19" s="30">
        <v>1.22</v>
      </c>
    </row>
    <row r="20" spans="1:6" s="3" customFormat="1" ht="22.5" customHeight="1">
      <c r="A20" s="89">
        <v>303</v>
      </c>
      <c r="B20" s="89" t="s">
        <v>225</v>
      </c>
      <c r="C20" s="94">
        <f>C21+C22+C23+C24+C25+C26+C27</f>
        <v>174.75000000000003</v>
      </c>
      <c r="D20" s="91">
        <v>30231</v>
      </c>
      <c r="E20" s="91" t="s">
        <v>226</v>
      </c>
      <c r="F20" s="30">
        <v>2.05</v>
      </c>
    </row>
    <row r="21" spans="1:6" s="3" customFormat="1" ht="22.5" customHeight="1">
      <c r="A21" s="91">
        <v>30301</v>
      </c>
      <c r="B21" s="36" t="s">
        <v>227</v>
      </c>
      <c r="C21" s="88">
        <v>13.83</v>
      </c>
      <c r="D21" s="91">
        <v>30239</v>
      </c>
      <c r="E21" s="91" t="s">
        <v>228</v>
      </c>
      <c r="F21" s="30">
        <v>5.96</v>
      </c>
    </row>
    <row r="22" spans="1:6" s="3" customFormat="1" ht="22.5" customHeight="1">
      <c r="A22" s="91">
        <v>30302</v>
      </c>
      <c r="B22" s="91" t="s">
        <v>229</v>
      </c>
      <c r="C22" s="88">
        <v>124.43</v>
      </c>
      <c r="D22" s="92">
        <v>30240</v>
      </c>
      <c r="E22" s="92" t="s">
        <v>230</v>
      </c>
      <c r="F22" s="30"/>
    </row>
    <row r="23" spans="1:6" s="3" customFormat="1" ht="22.5" customHeight="1">
      <c r="A23" s="91">
        <v>30304</v>
      </c>
      <c r="B23" s="91" t="s">
        <v>231</v>
      </c>
      <c r="C23" s="88">
        <v>19.53</v>
      </c>
      <c r="D23" s="91">
        <v>30299</v>
      </c>
      <c r="E23" s="95" t="s">
        <v>232</v>
      </c>
      <c r="F23" s="30">
        <v>8.09</v>
      </c>
    </row>
    <row r="24" spans="1:6" s="3" customFormat="1" ht="22.5" customHeight="1">
      <c r="A24" s="91">
        <v>30305</v>
      </c>
      <c r="B24" s="91" t="s">
        <v>233</v>
      </c>
      <c r="C24" s="88">
        <v>15.38</v>
      </c>
      <c r="D24" s="93"/>
      <c r="E24" s="92"/>
      <c r="F24" s="93"/>
    </row>
    <row r="25" spans="1:6" s="3" customFormat="1" ht="22.5" customHeight="1">
      <c r="A25" s="91">
        <v>30307</v>
      </c>
      <c r="B25" s="91" t="s">
        <v>234</v>
      </c>
      <c r="C25" s="88"/>
      <c r="D25" s="89">
        <v>310</v>
      </c>
      <c r="E25" s="89" t="s">
        <v>235</v>
      </c>
      <c r="F25" s="94">
        <f>F26</f>
        <v>1.08</v>
      </c>
    </row>
    <row r="26" spans="1:6" s="3" customFormat="1" ht="22.5" customHeight="1">
      <c r="A26" s="91">
        <v>30309</v>
      </c>
      <c r="B26" s="91" t="s">
        <v>236</v>
      </c>
      <c r="C26" s="88">
        <v>0.49</v>
      </c>
      <c r="D26" s="92">
        <v>31002</v>
      </c>
      <c r="E26" s="92" t="s">
        <v>237</v>
      </c>
      <c r="F26" s="93">
        <v>1.08</v>
      </c>
    </row>
    <row r="27" spans="1:6" s="4" customFormat="1" ht="22.5" customHeight="1">
      <c r="A27" s="91">
        <v>30399</v>
      </c>
      <c r="B27" s="91" t="s">
        <v>238</v>
      </c>
      <c r="C27" s="88">
        <v>1.09</v>
      </c>
      <c r="D27" s="91"/>
      <c r="E27" s="95"/>
      <c r="F27" s="33"/>
    </row>
    <row r="28" spans="1:6" s="4" customFormat="1" ht="22.5" customHeight="1">
      <c r="A28" s="90" t="s">
        <v>239</v>
      </c>
      <c r="B28" s="90"/>
      <c r="C28" s="94">
        <f>C6+C20</f>
        <v>919.6</v>
      </c>
      <c r="D28" s="90" t="s">
        <v>240</v>
      </c>
      <c r="E28" s="90"/>
      <c r="F28" s="96">
        <f>F6+F25</f>
        <v>60.39999999999999</v>
      </c>
    </row>
    <row r="29" spans="1:6" ht="21" customHeight="1">
      <c r="A29" s="97" t="s">
        <v>241</v>
      </c>
      <c r="B29" s="97"/>
      <c r="C29" s="97"/>
      <c r="D29" s="97"/>
      <c r="E29" s="97"/>
      <c r="F29" s="97"/>
    </row>
    <row r="30" spans="1:9" ht="14.25">
      <c r="A30" s="45"/>
      <c r="I30" s="98"/>
    </row>
    <row r="31" ht="14.25">
      <c r="A31" s="45"/>
    </row>
    <row r="32" ht="14.25">
      <c r="A32" s="45"/>
    </row>
    <row r="33" ht="14.25">
      <c r="A33" s="45"/>
    </row>
  </sheetData>
  <sheetProtection/>
  <mergeCells count="6">
    <mergeCell ref="A1:F1"/>
    <mergeCell ref="A4:C4"/>
    <mergeCell ref="D4:F4"/>
    <mergeCell ref="A28:B28"/>
    <mergeCell ref="D28:E28"/>
    <mergeCell ref="A29:F29"/>
  </mergeCells>
  <printOptions horizontalCentered="1"/>
  <pageMargins left="0.35" right="0.35" top="0.7900000000000001" bottom="0.7900000000000001" header="0.51" footer="0.2"/>
  <pageSetup fitToHeight="1" fitToWidth="1" horizontalDpi="600" verticalDpi="600" orientation="portrait" paperSize="9" scale="89"/>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1"/>
  <sheetViews>
    <sheetView tabSelected="1" workbookViewId="0" topLeftCell="A1">
      <selection activeCell="H12" sqref="H12"/>
    </sheetView>
  </sheetViews>
  <sheetFormatPr defaultColWidth="9.00390625" defaultRowHeight="14.25"/>
  <cols>
    <col min="1" max="1" width="10.00390625" style="5" customWidth="1"/>
    <col min="2" max="2" width="9.50390625" style="5" customWidth="1"/>
    <col min="3" max="3" width="10.125" style="5" customWidth="1"/>
    <col min="4" max="4" width="11.625" style="5" customWidth="1"/>
    <col min="5" max="5" width="8.875" style="5" customWidth="1"/>
    <col min="6" max="11" width="10.125" style="5" customWidth="1"/>
    <col min="12" max="13" width="12.625" style="5" bestFit="1" customWidth="1"/>
    <col min="14" max="16384" width="9.00390625" style="5" customWidth="1"/>
  </cols>
  <sheetData>
    <row r="1" ht="43.5" customHeight="1"/>
    <row r="2" spans="1:238" ht="25.5">
      <c r="A2" s="55" t="s">
        <v>242</v>
      </c>
      <c r="B2" s="55"/>
      <c r="C2" s="55"/>
      <c r="D2" s="55"/>
      <c r="E2" s="55"/>
      <c r="F2" s="55"/>
      <c r="G2" s="55"/>
      <c r="H2" s="55"/>
      <c r="I2" s="55"/>
      <c r="J2" s="55"/>
      <c r="K2" s="55"/>
      <c r="L2" s="55"/>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row>
    <row r="3" spans="1:238" ht="22.5">
      <c r="A3" s="56"/>
      <c r="B3" s="57" t="s">
        <v>243</v>
      </c>
      <c r="C3" s="57"/>
      <c r="D3" s="57"/>
      <c r="E3" s="57"/>
      <c r="F3" s="57"/>
      <c r="G3" s="57"/>
      <c r="H3" s="57"/>
      <c r="I3" s="57"/>
      <c r="J3" s="57"/>
      <c r="K3" s="57"/>
      <c r="L3" s="57"/>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row>
    <row r="4" spans="1:238" s="54" customFormat="1" ht="24" customHeight="1">
      <c r="A4" s="58" t="s">
        <v>244</v>
      </c>
      <c r="B4" s="59"/>
      <c r="C4" s="59"/>
      <c r="D4" s="59"/>
      <c r="E4" s="59"/>
      <c r="F4" s="59"/>
      <c r="G4" s="59"/>
      <c r="H4" s="59"/>
      <c r="I4" s="59"/>
      <c r="J4" s="59"/>
      <c r="K4" s="59"/>
      <c r="L4" s="82"/>
      <c r="M4" s="83"/>
      <c r="N4" s="84"/>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row>
    <row r="5" spans="1:238" ht="27" customHeight="1">
      <c r="A5" s="60" t="s">
        <v>245</v>
      </c>
      <c r="B5" s="61"/>
      <c r="C5" s="61"/>
      <c r="D5" s="61"/>
      <c r="E5" s="61"/>
      <c r="F5" s="62"/>
      <c r="G5" s="60" t="s">
        <v>246</v>
      </c>
      <c r="H5" s="61"/>
      <c r="I5" s="61"/>
      <c r="J5" s="61"/>
      <c r="K5" s="61"/>
      <c r="L5" s="62"/>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row>
    <row r="6" spans="1:238" ht="31.5" customHeight="1">
      <c r="A6" s="63" t="s">
        <v>77</v>
      </c>
      <c r="B6" s="64" t="s">
        <v>247</v>
      </c>
      <c r="C6" s="65" t="s">
        <v>248</v>
      </c>
      <c r="D6" s="66"/>
      <c r="E6" s="67"/>
      <c r="F6" s="68" t="s">
        <v>249</v>
      </c>
      <c r="G6" s="63" t="s">
        <v>77</v>
      </c>
      <c r="H6" s="64" t="s">
        <v>247</v>
      </c>
      <c r="I6" s="65" t="s">
        <v>248</v>
      </c>
      <c r="J6" s="66"/>
      <c r="K6" s="67"/>
      <c r="L6" s="68" t="s">
        <v>249</v>
      </c>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row>
    <row r="7" spans="1:238" ht="46.5" customHeight="1">
      <c r="A7" s="69"/>
      <c r="B7" s="70"/>
      <c r="C7" s="71" t="s">
        <v>250</v>
      </c>
      <c r="D7" s="72" t="s">
        <v>251</v>
      </c>
      <c r="E7" s="72" t="s">
        <v>252</v>
      </c>
      <c r="F7" s="73"/>
      <c r="G7" s="69"/>
      <c r="H7" s="70"/>
      <c r="I7" s="71" t="s">
        <v>250</v>
      </c>
      <c r="J7" s="72" t="s">
        <v>251</v>
      </c>
      <c r="K7" s="72" t="s">
        <v>252</v>
      </c>
      <c r="L7" s="73"/>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row>
    <row r="8" spans="1:238" ht="48" customHeight="1">
      <c r="A8" s="74">
        <v>1</v>
      </c>
      <c r="B8" s="75">
        <v>2</v>
      </c>
      <c r="C8" s="74">
        <v>3</v>
      </c>
      <c r="D8" s="75">
        <v>4</v>
      </c>
      <c r="E8" s="74">
        <v>5</v>
      </c>
      <c r="F8" s="75">
        <v>6</v>
      </c>
      <c r="G8" s="74">
        <v>7</v>
      </c>
      <c r="H8" s="75">
        <v>8</v>
      </c>
      <c r="I8" s="74">
        <v>9</v>
      </c>
      <c r="J8" s="75">
        <v>10</v>
      </c>
      <c r="K8" s="74">
        <v>11</v>
      </c>
      <c r="L8" s="75">
        <v>12</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row>
    <row r="9" spans="1:238" ht="45.75" customHeight="1">
      <c r="A9" s="76">
        <f>B9+C9+F9</f>
        <v>85</v>
      </c>
      <c r="B9" s="75">
        <v>15</v>
      </c>
      <c r="C9" s="72">
        <v>18</v>
      </c>
      <c r="D9" s="72"/>
      <c r="E9" s="72">
        <v>18</v>
      </c>
      <c r="F9" s="72">
        <v>52</v>
      </c>
      <c r="G9" s="76">
        <f>H9+I9+L9</f>
        <v>16.71</v>
      </c>
      <c r="H9" s="77">
        <v>5.63</v>
      </c>
      <c r="I9" s="72">
        <v>6.56</v>
      </c>
      <c r="J9" s="72"/>
      <c r="K9" s="72">
        <v>6.56</v>
      </c>
      <c r="L9" s="72">
        <v>4.52</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row>
    <row r="10" spans="1:12" ht="39" customHeight="1">
      <c r="A10" s="78" t="s">
        <v>253</v>
      </c>
      <c r="B10" s="78"/>
      <c r="C10" s="78"/>
      <c r="D10" s="78"/>
      <c r="E10" s="78"/>
      <c r="F10" s="78"/>
      <c r="G10" s="78"/>
      <c r="H10" s="78"/>
      <c r="I10" s="78"/>
      <c r="J10" s="78"/>
      <c r="K10" s="78"/>
      <c r="L10" s="78"/>
    </row>
    <row r="11" spans="1:3" ht="36.75" customHeight="1">
      <c r="A11" s="79"/>
      <c r="B11" s="79"/>
      <c r="C11" s="80"/>
    </row>
  </sheetData>
  <sheetProtection/>
  <mergeCells count="14">
    <mergeCell ref="A2:L2"/>
    <mergeCell ref="B3:L3"/>
    <mergeCell ref="A4:L4"/>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00000000000001" bottom="0.7900000000000001" header="0.51" footer="0.2"/>
  <pageSetup fitToHeight="1" fitToWidth="1" horizontalDpi="600" verticalDpi="600" orientation="portrait" paperSize="9" scale="75"/>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21" sqref="F2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254</v>
      </c>
      <c r="B1" s="6"/>
      <c r="C1" s="6"/>
      <c r="D1" s="6"/>
      <c r="E1" s="6"/>
      <c r="F1" s="6"/>
      <c r="G1" s="6"/>
      <c r="H1" s="6"/>
      <c r="I1" s="6"/>
    </row>
    <row r="2" spans="1:9" s="2" customFormat="1" ht="10.5" customHeight="1">
      <c r="A2" s="7"/>
      <c r="B2" s="7"/>
      <c r="C2" s="7"/>
      <c r="I2" s="46" t="s">
        <v>255</v>
      </c>
    </row>
    <row r="3" spans="1:9" s="2" customFormat="1" ht="15" customHeight="1">
      <c r="A3" s="8" t="s">
        <v>2</v>
      </c>
      <c r="B3" s="7"/>
      <c r="C3" s="7"/>
      <c r="D3" s="9"/>
      <c r="E3" s="9"/>
      <c r="F3" s="9"/>
      <c r="G3" s="9"/>
      <c r="H3" s="10"/>
      <c r="I3" s="46" t="s">
        <v>3</v>
      </c>
    </row>
    <row r="4" spans="1:9" s="3" customFormat="1" ht="20.25" customHeight="1">
      <c r="A4" s="11" t="s">
        <v>186</v>
      </c>
      <c r="B4" s="12"/>
      <c r="C4" s="12"/>
      <c r="D4" s="13" t="s">
        <v>256</v>
      </c>
      <c r="E4" s="14" t="s">
        <v>257</v>
      </c>
      <c r="F4" s="15" t="s">
        <v>258</v>
      </c>
      <c r="G4" s="16"/>
      <c r="H4" s="16"/>
      <c r="I4" s="47" t="s">
        <v>179</v>
      </c>
    </row>
    <row r="5" spans="1:9" s="3" customFormat="1" ht="27" customHeight="1">
      <c r="A5" s="17" t="s">
        <v>89</v>
      </c>
      <c r="B5" s="18"/>
      <c r="C5" s="18" t="s">
        <v>90</v>
      </c>
      <c r="D5" s="19"/>
      <c r="E5" s="20"/>
      <c r="F5" s="20" t="s">
        <v>250</v>
      </c>
      <c r="G5" s="20" t="s">
        <v>187</v>
      </c>
      <c r="H5" s="19" t="s">
        <v>151</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91</v>
      </c>
      <c r="B8" s="24"/>
      <c r="C8" s="25"/>
      <c r="D8" s="18">
        <v>1</v>
      </c>
      <c r="E8" s="18">
        <v>2</v>
      </c>
      <c r="F8" s="18">
        <v>3</v>
      </c>
      <c r="G8" s="18">
        <v>4</v>
      </c>
      <c r="H8" s="26">
        <v>5</v>
      </c>
      <c r="I8" s="50">
        <v>6</v>
      </c>
    </row>
    <row r="9" spans="1:9" s="3" customFormat="1" ht="22.5" customHeight="1">
      <c r="A9" s="27" t="s">
        <v>77</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259</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portrait" paperSize="9" scale="75"/>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2017-08-01T23:59:12Z</cp:lastPrinted>
  <dcterms:created xsi:type="dcterms:W3CDTF">2011-12-26T04:36:18Z</dcterms:created>
  <dcterms:modified xsi:type="dcterms:W3CDTF">2019-10-14T02:07:53Z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