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'3'!$A$1:$F$15</definedName>
    <definedName name="_xlnm.Print_Area" hidden="1">#N/A</definedName>
    <definedName name="_xlnm.Print_Titles" localSheetId="0">'1'!$1:$3</definedName>
    <definedName name="_xlnm.Print_Titles" localSheetId="2">'3'!$2:$5</definedName>
    <definedName name="_xlnm.Print_Titles" localSheetId="3">'4'!$1:$3</definedName>
    <definedName name="_xlnm.Print_Titles" localSheetId="5">'6'!$1:$5</definedName>
    <definedName name="_xlnm.Print_Titles" hidden="1">#N/A</definedName>
    <definedName name="_xlnm.Print_Titles" localSheetId="6">'7'!$1:$3</definedName>
  </definedNames>
  <calcPr fullCalcOnLoad="1"/>
</workbook>
</file>

<file path=xl/sharedStrings.xml><?xml version="1.0" encoding="utf-8"?>
<sst xmlns="http://schemas.openxmlformats.org/spreadsheetml/2006/main" count="519" uniqueCount="356">
  <si>
    <t>2023年一般公共预算收入预算表</t>
  </si>
  <si>
    <t xml:space="preserve">                                                               单位:万元</t>
  </si>
  <si>
    <t>项      目</t>
  </si>
  <si>
    <t>2022年预计                 执行数</t>
  </si>
  <si>
    <t>2023年           预算数</t>
  </si>
  <si>
    <t>增减%</t>
  </si>
  <si>
    <t>备   注</t>
  </si>
  <si>
    <t>一般公共预算收入</t>
  </si>
  <si>
    <t xml:space="preserve">  一般公共预算地方收入</t>
  </si>
  <si>
    <t xml:space="preserve"> </t>
  </si>
  <si>
    <t xml:space="preserve">  1、税收收入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</si>
  <si>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</si>
  <si>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</si>
  <si>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</si>
  <si>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</si>
  <si>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</si>
  <si>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</si>
  <si>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</si>
  <si>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</si>
  <si>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</si>
  <si>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</si>
  <si>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</si>
  <si>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</si>
  <si>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</si>
  <si>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</si>
  <si>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</si>
  <si>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</si>
  <si>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 xml:space="preserve">  2、非税收入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</si>
  <si>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</si>
  <si>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</si>
  <si>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</si>
  <si>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</si>
  <si>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</si>
  <si>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捐赠收入</t>
  </si>
  <si>
    <t xml:space="preserve">    政府住房基金收入</t>
  </si>
  <si>
    <t>　　其他收入</t>
  </si>
  <si>
    <t>上划中央级收入</t>
  </si>
  <si>
    <t>上划省级收入</t>
  </si>
  <si>
    <t>上划市级收入</t>
  </si>
  <si>
    <t>2023年一般公共预算支出预算表</t>
  </si>
  <si>
    <t>单位：万元</t>
  </si>
  <si>
    <t>单位名称(功能科目)</t>
  </si>
  <si>
    <t>2022年预计        执行数</t>
  </si>
  <si>
    <t>2023年            预算数</t>
  </si>
  <si>
    <t>比上年执行数         增减额</t>
  </si>
  <si>
    <t>备  注</t>
  </si>
  <si>
    <t>合           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</si>
  <si>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</si>
  <si>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</si>
  <si>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</si>
  <si>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</si>
  <si>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</si>
  <si>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</si>
  <si>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</si>
  <si>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</si>
  <si>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</si>
  <si>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</si>
  <si>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</si>
  <si>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</si>
  <si>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</si>
  <si>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</si>
  <si>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</si>
  <si>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</si>
  <si>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</si>
  <si>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</si>
  <si>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</si>
  <si>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</si>
  <si>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</si>
  <si>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</si>
  <si>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二十二、其他支出</t>
  </si>
  <si>
    <t>二十三、债务付息支出</t>
  </si>
  <si>
    <t>二十四、债务发行费用支出</t>
  </si>
  <si>
    <t>2023年一般公共预算收支平衡情况表</t>
  </si>
  <si>
    <t xml:space="preserve">                单位：万元</t>
  </si>
  <si>
    <t xml:space="preserve">收  入  </t>
  </si>
  <si>
    <t xml:space="preserve">支  出  </t>
  </si>
  <si>
    <t>科目名称</t>
  </si>
  <si>
    <t>金 额</t>
  </si>
  <si>
    <t>一、一般公共预算地方收入</t>
  </si>
  <si>
    <t>一、一般公共预算支出</t>
  </si>
  <si>
    <t>二、转移性收入</t>
  </si>
  <si>
    <t>二、上解上级支出</t>
  </si>
  <si>
    <t>1、返还性收入</t>
  </si>
  <si>
    <t>三、调出资金</t>
  </si>
  <si>
    <t>2、一般性转移支付收入</t>
  </si>
  <si>
    <t>四、年终结余</t>
  </si>
  <si>
    <t xml:space="preserve">        </t>
  </si>
  <si>
    <t>3、专项转移收入</t>
  </si>
  <si>
    <t>五、地方政府一般债务还本支出</t>
  </si>
  <si>
    <t>三、上年结余收入</t>
  </si>
  <si>
    <t>四、调入资金</t>
  </si>
  <si>
    <t>五、地方政府一般债务转贷收入</t>
  </si>
  <si>
    <t>六、动用预算稳定调节基金</t>
  </si>
  <si>
    <t>收入合计</t>
  </si>
  <si>
    <t>支出合计</t>
  </si>
  <si>
    <t>2023年政府性基金收支预算平衡表</t>
  </si>
  <si>
    <t>单位:万元</t>
  </si>
  <si>
    <t>预算科目</t>
  </si>
  <si>
    <t>2022年            预算数</t>
  </si>
  <si>
    <t>2023年          预算数</t>
  </si>
  <si>
    <t>说明</t>
  </si>
  <si>
    <t>2022年     预算数</t>
  </si>
  <si>
    <t>2023年         预算数</t>
  </si>
  <si>
    <t>政府性基金收入</t>
  </si>
  <si>
    <t>文化体育与传媒支出</t>
  </si>
  <si>
    <t>国有土地收益基金收入</t>
  </si>
  <si>
    <t xml:space="preserve">  国家电影事业发展专项资金及对应专项债务收入安排的支出</t>
  </si>
  <si>
    <t>农业土地开发资金收入</t>
  </si>
  <si>
    <t>社会保障和就业支出</t>
  </si>
  <si>
    <t>国有土地使用权出让收入</t>
  </si>
  <si>
    <t xml:space="preserve">  大中型水库移民后期扶持基金支出</t>
  </si>
  <si>
    <t>城市基础设施配套费收入</t>
  </si>
  <si>
    <t xml:space="preserve">  小型水库移民扶助基金及对应专项债务收入安排的支出</t>
  </si>
  <si>
    <t>污水处理费收入</t>
  </si>
  <si>
    <t>节能环保支出</t>
  </si>
  <si>
    <t>其他政府性基金收入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</si>
  <si>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</si>
  <si>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</si>
  <si>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</si>
  <si>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</si>
  <si>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</si>
  <si>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</si>
  <si>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</si>
  <si>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</si>
  <si>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</si>
  <si>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>交通运输支出</t>
  </si>
  <si>
    <t>资源勘探信息等支出</t>
  </si>
  <si>
    <t>商业服务业等支出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</si>
  <si>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</si>
  <si>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</si>
  <si>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</si>
  <si>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</si>
  <si>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债务付息支出</t>
  </si>
  <si>
    <t>债务发行费用支出</t>
  </si>
  <si>
    <t>本 年 收 入 合 计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</si>
  <si>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</si>
  <si>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</si>
  <si>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</si>
  <si>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</si>
  <si>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</si>
  <si>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</si>
  <si>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</si>
  <si>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</si>
  <si>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</si>
  <si>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</si>
  <si>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</si>
  <si>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</si>
  <si>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</si>
  <si>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</si>
  <si>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</si>
  <si>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2023年企业国有资本经营预算收支表</t>
  </si>
  <si>
    <t>收 入</t>
  </si>
  <si>
    <t>金额</t>
  </si>
  <si>
    <t>支 出</t>
  </si>
  <si>
    <t>一、利润收入</t>
  </si>
  <si>
    <t>一、支持科技进步支出</t>
  </si>
  <si>
    <t>二、股利、股息收入</t>
  </si>
  <si>
    <t>二、改革成本支出</t>
  </si>
  <si>
    <t>三、其他国有资本经营预算支出</t>
  </si>
  <si>
    <t>四、转移性支出</t>
  </si>
  <si>
    <t>五、年终结余</t>
  </si>
  <si>
    <t>六、调出资金</t>
  </si>
  <si>
    <t>收入总计</t>
  </si>
  <si>
    <t>支出总计</t>
  </si>
  <si>
    <t>2023年部门预算支出表</t>
  </si>
  <si>
    <t>单位名称</t>
  </si>
  <si>
    <t>总  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</si>
  <si>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</si>
  <si>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</si>
  <si>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</si>
  <si>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</si>
  <si>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</si>
  <si>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</si>
  <si>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</si>
  <si>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</si>
  <si>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</si>
  <si>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</si>
  <si>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</si>
  <si>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</si>
  <si>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</si>
  <si>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**</t>
  </si>
  <si>
    <t>综合管理部</t>
  </si>
  <si>
    <t>管委会本级</t>
  </si>
  <si>
    <t>自贸片区</t>
  </si>
  <si>
    <t>综保区</t>
  </si>
  <si>
    <t>土地储备中心</t>
  </si>
  <si>
    <t>政务中心</t>
  </si>
  <si>
    <t>科创中心</t>
  </si>
  <si>
    <t>生态环境分局</t>
  </si>
  <si>
    <t>市场监督管理分局</t>
  </si>
  <si>
    <t>城管分局</t>
  </si>
  <si>
    <t>住房保障分中心</t>
  </si>
  <si>
    <t>新港区税务局</t>
  </si>
  <si>
    <t>临港消防中队</t>
  </si>
  <si>
    <t>管委会代编</t>
  </si>
  <si>
    <t>预备费</t>
  </si>
  <si>
    <t>2023年专项资金预算表</t>
  </si>
  <si>
    <t>部门单位</t>
  </si>
  <si>
    <t>专项项目名称</t>
  </si>
  <si>
    <t>合                     计</t>
  </si>
  <si>
    <t>办公室运行专项经费</t>
  </si>
  <si>
    <t>大宣传经费</t>
  </si>
  <si>
    <t>食堂维修改造</t>
  </si>
  <si>
    <t>重大项目筹备活动支出</t>
  </si>
  <si>
    <t>各类主题教育工作经费</t>
  </si>
  <si>
    <t>云视讯会议视频系统维护</t>
  </si>
  <si>
    <t>港区各会议系统维护</t>
  </si>
  <si>
    <t>党政机关信创工程</t>
  </si>
  <si>
    <t>党群工作部</t>
  </si>
  <si>
    <t>党群工作经费</t>
  </si>
  <si>
    <t>人事管理</t>
  </si>
  <si>
    <t>新阶联工作</t>
  </si>
  <si>
    <t>非公党建专项</t>
  </si>
  <si>
    <t>党群服务中心专项经费</t>
  </si>
  <si>
    <t>区机关党委</t>
  </si>
  <si>
    <t>区妇联活动经费</t>
  </si>
  <si>
    <t>区团委工作经费</t>
  </si>
  <si>
    <t>区科协工作经费</t>
  </si>
  <si>
    <t>工会</t>
  </si>
  <si>
    <t>业务支出</t>
  </si>
  <si>
    <t>职工集体福利支出</t>
  </si>
  <si>
    <t>活动支出</t>
  </si>
  <si>
    <t>财政金融部</t>
  </si>
  <si>
    <t>财政信息化建设</t>
  </si>
  <si>
    <t>财政投资评审等中介服务费</t>
  </si>
  <si>
    <t>金融政策补贴</t>
  </si>
  <si>
    <t>财税综合信息平台建设</t>
  </si>
  <si>
    <t>财政综合管理业务经费</t>
  </si>
  <si>
    <t>开发建设部</t>
  </si>
  <si>
    <t>公用经费</t>
  </si>
  <si>
    <t>施工图审查服务费</t>
  </si>
  <si>
    <t>2022年度国土变更调查</t>
  </si>
  <si>
    <t>2023年度国有土地储备和供应计划编制</t>
  </si>
  <si>
    <t>2023年度国土日常变更调查</t>
  </si>
  <si>
    <t>第三次国土调查自选专项</t>
  </si>
  <si>
    <t>2023年规划编制费用</t>
  </si>
  <si>
    <t>土地卫片执法监督监察</t>
  </si>
  <si>
    <t>高新区申报集约用地指标服务费</t>
  </si>
  <si>
    <t>土地出让服务经费</t>
  </si>
  <si>
    <t>工程审批“帮代办”第三方服务</t>
  </si>
  <si>
    <t>不动产登记中心历史数据整合、交易网维护费</t>
  </si>
  <si>
    <t>城建档案馆专项经费</t>
  </si>
  <si>
    <t>基础设施建设</t>
  </si>
  <si>
    <t>土地储备开发中心</t>
  </si>
  <si>
    <t>办公经费</t>
  </si>
  <si>
    <t>派驻单位经费</t>
  </si>
  <si>
    <t>“一网通办”平台</t>
  </si>
  <si>
    <t>政务公开平台建设经费</t>
  </si>
  <si>
    <t>政务工作专项经费</t>
  </si>
  <si>
    <t>12345平台建设</t>
  </si>
  <si>
    <t>公章刻制政府买单及“港区兴业包”经费</t>
  </si>
  <si>
    <t>服务自贸区政务改革经费</t>
  </si>
  <si>
    <t>政务服务中心大厅提质改造及“政务外网”维护建设项目</t>
  </si>
  <si>
    <t>科创活动工作经费</t>
  </si>
  <si>
    <t>国家级平台咨询费用</t>
  </si>
  <si>
    <t>孵化器、众创空间运营工作经费</t>
  </si>
  <si>
    <t>科技创新与开发奖补资金</t>
  </si>
  <si>
    <t>综保区一期、二期运维服务费</t>
  </si>
  <si>
    <t>综保区土地集约利用监测统计费</t>
  </si>
  <si>
    <t>海关信息系统委托管理费</t>
  </si>
  <si>
    <t>综保区网络通讯费</t>
  </si>
  <si>
    <t>食堂开支</t>
  </si>
  <si>
    <t>部门运转经费</t>
  </si>
  <si>
    <t>公务用车运行与维护</t>
  </si>
  <si>
    <t>物业服务补贴</t>
  </si>
  <si>
    <t>医疗铺底</t>
  </si>
  <si>
    <t>公务员补充医疗</t>
  </si>
  <si>
    <t>公务用车补贴</t>
  </si>
  <si>
    <t>招商引资和宣传</t>
  </si>
  <si>
    <t>综保区园区保安经费</t>
  </si>
  <si>
    <t>综保区一期围网摄像头及摄像头提示标识项目</t>
  </si>
  <si>
    <t>岳阳城陵矶综合保税区内路网增设交通标志及标线项目</t>
  </si>
  <si>
    <t>综保区园区基础设施维护费</t>
  </si>
  <si>
    <t>综保区园区主卡口监管仓库水电运行经费</t>
  </si>
  <si>
    <t>航运物流加速发展奖补、支持城陵矶口岸开放发展奖补</t>
  </si>
  <si>
    <t>航线跟踪监管数据服务费</t>
  </si>
  <si>
    <t>优化营商环境工作专项经费</t>
  </si>
  <si>
    <t>聘用制人员薪酬</t>
  </si>
  <si>
    <t>纪工委</t>
  </si>
  <si>
    <t>纪检监察作风建设</t>
  </si>
  <si>
    <t>清廉建设</t>
  </si>
  <si>
    <t>市住保中心</t>
  </si>
  <si>
    <t>工作经费</t>
  </si>
  <si>
    <t>办公场所租赁费</t>
  </si>
  <si>
    <t>市场监管局</t>
  </si>
  <si>
    <t>商事制度改革</t>
  </si>
  <si>
    <t>食品安全监管专项资金</t>
  </si>
  <si>
    <t>特种设备安全监管</t>
  </si>
  <si>
    <t>劳务派遣</t>
  </si>
  <si>
    <t>环保管家（含综保区企业）</t>
  </si>
  <si>
    <t>空气小微站建设及运维</t>
  </si>
  <si>
    <t>岳阳中天石化有限公司土壤污染状况调查</t>
  </si>
  <si>
    <t>消防救援站</t>
  </si>
  <si>
    <t>消防保障经费</t>
  </si>
  <si>
    <t>车辆运行维护费支出</t>
  </si>
  <si>
    <t>迎检及突发事件处理费</t>
  </si>
  <si>
    <t>房屋租赁费</t>
  </si>
  <si>
    <t>协管人员经费</t>
  </si>
  <si>
    <t>应急机动管理</t>
  </si>
  <si>
    <t>环卫保洁</t>
  </si>
  <si>
    <t>路灯管理</t>
  </si>
  <si>
    <t>绿化养护</t>
  </si>
  <si>
    <t>道路养护</t>
  </si>
  <si>
    <t>环芭蕉湖绿道管养</t>
  </si>
  <si>
    <t>雨污水管网维护</t>
  </si>
  <si>
    <t>高桥绿地公园</t>
  </si>
  <si>
    <t>2022年新港区市政设施提质改造</t>
  </si>
  <si>
    <t>2021-2022年已完成迎检维护</t>
  </si>
  <si>
    <t>白杨湖公园北岸景观养护</t>
  </si>
  <si>
    <t>社会发展部</t>
  </si>
  <si>
    <t>社会发展经费</t>
  </si>
  <si>
    <t>慰问经费</t>
  </si>
  <si>
    <t>专家评审经费</t>
  </si>
  <si>
    <t>统计工作奖励资金</t>
  </si>
  <si>
    <t>平安建设（综治维稳）工作经费</t>
  </si>
  <si>
    <t>疫情防控</t>
  </si>
  <si>
    <t>应急演练</t>
  </si>
  <si>
    <t>应急宣传培训</t>
  </si>
  <si>
    <t>安全生产检查专家服务费</t>
  </si>
  <si>
    <t>安全风险评估经费</t>
  </si>
  <si>
    <t>人社公共服务费（岳阳人社局）</t>
  </si>
  <si>
    <t>新港区派出所费用</t>
  </si>
  <si>
    <t>新港区交警大队费用</t>
  </si>
  <si>
    <t>云溪区相关部门包干工作经费</t>
  </si>
  <si>
    <t>海关</t>
  </si>
  <si>
    <t>绩效工资</t>
  </si>
  <si>
    <t>招商一部</t>
  </si>
  <si>
    <t>招商引资及宣传画册</t>
  </si>
  <si>
    <t>财源建设奖励资金</t>
  </si>
  <si>
    <t>产业发展引导资金</t>
  </si>
  <si>
    <t>自贸区</t>
  </si>
  <si>
    <t>创新协调工作专项</t>
  </si>
  <si>
    <t>改革试点任务</t>
  </si>
  <si>
    <t>公务用车</t>
  </si>
  <si>
    <t>国家级、省级制度创新事项</t>
  </si>
  <si>
    <t>达峰行动专项</t>
  </si>
  <si>
    <t>创新案例测算</t>
  </si>
  <si>
    <t>法律服务专项工作经费</t>
  </si>
  <si>
    <t>法律创新研究</t>
  </si>
  <si>
    <t>法治宣传教育</t>
  </si>
  <si>
    <t>招商与宣传专项</t>
  </si>
  <si>
    <t>三区涉法费用</t>
  </si>
  <si>
    <t>征管经费</t>
  </si>
  <si>
    <t>管委会</t>
  </si>
  <si>
    <t>云溪工作部经费</t>
  </si>
  <si>
    <t>楼区工作部经费</t>
  </si>
  <si>
    <t>通关服务中心运营经费</t>
  </si>
  <si>
    <t>人才发展资金</t>
  </si>
  <si>
    <t>市审计局三审工作经费</t>
  </si>
  <si>
    <t>争项争资奖励工作经费</t>
  </si>
  <si>
    <t>疏浚弃砂综合利用费用</t>
  </si>
  <si>
    <t>债务付息资金</t>
  </si>
  <si>
    <t>社会事务协调经费</t>
  </si>
  <si>
    <t>国有企业注册资本金</t>
  </si>
  <si>
    <t>财政贴息资金</t>
  </si>
  <si>
    <t>预算待编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</si>
</sst>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.00;* \-#,##0.00;* &quot;&quot;??;@"/>
    <numFmt numFmtId="178" formatCode="0_);[Red]\(0\)"/>
    <numFmt numFmtId="179" formatCode="0.00_ "/>
    <numFmt numFmtId="180" formatCode="0.0_ 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9"/>
      <color indexed="8"/>
      <name val="方正小标宋_GBK"/>
      <family val="0"/>
    </font>
    <font>
      <sz val="9"/>
      <color indexed="8"/>
      <name val="宋体"/>
      <family val="0"/>
    </font>
    <font>
      <b/>
      <sz val="19"/>
      <name val="方正小标宋_GBK"/>
      <family val="0"/>
    </font>
    <font>
      <sz val="15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26"/>
      <name val="方正小标宋简体"/>
      <family val="4"/>
    </font>
    <font>
      <b/>
      <sz val="18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b/>
      <sz val="15"/>
      <color indexed="8"/>
      <name val="宋体"/>
      <family val="0"/>
    </font>
    <font>
      <sz val="12"/>
      <name val="仿宋_GB2312"/>
      <family val="3"/>
    </font>
    <font>
      <sz val="9"/>
      <name val="黑体"/>
      <family val="3"/>
    </font>
    <font>
      <sz val="19"/>
      <name val="方正小标宋简体"/>
      <family val="4"/>
    </font>
    <font>
      <sz val="19"/>
      <color indexed="8"/>
      <name val="方正小标宋简体"/>
      <family val="4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9"/>
      <color theme="1"/>
      <name val="方正小标宋_GBK"/>
      <family val="0"/>
    </font>
    <font>
      <sz val="9"/>
      <color theme="1"/>
      <name val="宋体"/>
      <family val="0"/>
    </font>
    <font>
      <sz val="15"/>
      <name val="Calibri"/>
      <family val="0"/>
    </font>
    <font>
      <b/>
      <sz val="15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  <font>
      <sz val="19"/>
      <color theme="1"/>
      <name val="方正小标宋简体"/>
      <family val="4"/>
    </font>
    <font>
      <b/>
      <sz val="22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7" borderId="0" applyNumberFormat="0" applyBorder="0" applyAlignment="0" applyProtection="0"/>
    <xf numFmtId="0" fontId="36" fillId="0" borderId="4" applyNumberFormat="0" applyFill="0" applyAlignment="0" applyProtection="0"/>
    <xf numFmtId="0" fontId="33" fillId="3" borderId="0" applyNumberFormat="0" applyBorder="0" applyAlignment="0" applyProtection="0"/>
    <xf numFmtId="0" fontId="41" fillId="2" borderId="5" applyNumberFormat="0" applyAlignment="0" applyProtection="0"/>
    <xf numFmtId="0" fontId="42" fillId="2" borderId="1" applyNumberFormat="0" applyAlignment="0" applyProtection="0"/>
    <xf numFmtId="0" fontId="7" fillId="0" borderId="0">
      <alignment/>
      <protection/>
    </xf>
    <xf numFmtId="0" fontId="43" fillId="8" borderId="6" applyNumberFormat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  <xf numFmtId="0" fontId="46" fillId="9" borderId="0" applyNumberFormat="0" applyBorder="0" applyAlignment="0" applyProtection="0"/>
    <xf numFmtId="0" fontId="47" fillId="11" borderId="0" applyNumberFormat="0" applyBorder="0" applyAlignment="0" applyProtection="0"/>
    <xf numFmtId="0" fontId="6" fillId="0" borderId="0">
      <alignment vertical="center"/>
      <protection/>
    </xf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>
      <alignment/>
      <protection/>
    </xf>
    <xf numFmtId="0" fontId="3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3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wrapText="1"/>
    </xf>
    <xf numFmtId="176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176" fontId="0" fillId="0" borderId="0" xfId="58" applyNumberFormat="1" applyFont="1" applyFill="1" applyAlignment="1">
      <alignment horizontal="center" vertical="center" wrapText="1"/>
      <protection/>
    </xf>
    <xf numFmtId="0" fontId="4" fillId="0" borderId="10" xfId="58" applyNumberFormat="1" applyFont="1" applyFill="1" applyBorder="1" applyAlignment="1" applyProtection="1">
      <alignment horizontal="center" vertical="center" wrapText="1"/>
      <protection/>
    </xf>
    <xf numFmtId="176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176" fontId="0" fillId="0" borderId="10" xfId="58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left" vertical="center" wrapText="1"/>
      <protection/>
    </xf>
    <xf numFmtId="176" fontId="50" fillId="0" borderId="10" xfId="76" applyNumberFormat="1" applyFont="1" applyFill="1" applyBorder="1" applyAlignment="1">
      <alignment horizontal="center" vertical="center" wrapText="1"/>
      <protection/>
    </xf>
    <xf numFmtId="0" fontId="50" fillId="0" borderId="10" xfId="52" applyFont="1" applyFill="1" applyBorder="1" applyAlignment="1">
      <alignment horizontal="left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52" applyNumberFormat="1" applyFont="1" applyFill="1" applyBorder="1" applyAlignment="1">
      <alignment horizontal="center" vertical="center" wrapText="1"/>
      <protection/>
    </xf>
    <xf numFmtId="176" fontId="0" fillId="0" borderId="10" xfId="76" applyNumberFormat="1" applyFont="1" applyFill="1" applyBorder="1" applyAlignment="1">
      <alignment horizontal="center" vertical="center" wrapText="1"/>
      <protection/>
    </xf>
    <xf numFmtId="0" fontId="50" fillId="0" borderId="10" xfId="76" applyFont="1" applyFill="1" applyBorder="1" applyAlignment="1">
      <alignment horizontal="left" vertical="center" wrapText="1"/>
      <protection/>
    </xf>
    <xf numFmtId="176" fontId="50" fillId="0" borderId="10" xfId="76" applyNumberFormat="1" applyFont="1" applyFill="1" applyBorder="1" applyAlignment="1">
      <alignment horizontal="center" vertical="center"/>
      <protection/>
    </xf>
    <xf numFmtId="49" fontId="0" fillId="0" borderId="10" xfId="58" applyNumberFormat="1" applyFont="1" applyFill="1" applyBorder="1" applyAlignment="1">
      <alignment horizontal="left" vertical="center" wrapText="1"/>
      <protection/>
    </xf>
    <xf numFmtId="176" fontId="50" fillId="0" borderId="10" xfId="0" applyNumberFormat="1" applyFont="1" applyFill="1" applyBorder="1" applyAlignment="1">
      <alignment horizontal="center" vertical="center" wrapText="1"/>
    </xf>
    <xf numFmtId="0" fontId="0" fillId="0" borderId="10" xfId="76" applyFont="1" applyFill="1" applyBorder="1" applyAlignment="1">
      <alignment horizontal="left" vertical="center" wrapText="1"/>
      <protection/>
    </xf>
    <xf numFmtId="176" fontId="0" fillId="0" borderId="10" xfId="7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50" fillId="0" borderId="10" xfId="58" applyNumberFormat="1" applyFont="1" applyFill="1" applyBorder="1" applyAlignment="1">
      <alignment horizontal="left" vertical="center" wrapText="1"/>
      <protection/>
    </xf>
    <xf numFmtId="49" fontId="0" fillId="0" borderId="10" xfId="18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58" applyFont="1" applyFill="1" applyBorder="1" applyAlignment="1">
      <alignment horizontal="center" vertical="center" wrapText="1"/>
      <protection/>
    </xf>
    <xf numFmtId="49" fontId="51" fillId="0" borderId="10" xfId="58" applyNumberFormat="1" applyFont="1" applyFill="1" applyBorder="1" applyAlignment="1" applyProtection="1">
      <alignment horizontal="left" vertical="center" wrapText="1"/>
      <protection/>
    </xf>
    <xf numFmtId="176" fontId="51" fillId="0" borderId="10" xfId="58" applyNumberFormat="1" applyFont="1" applyFill="1" applyBorder="1" applyAlignment="1" applyProtection="1">
      <alignment horizontal="center" vertical="center" wrapText="1"/>
      <protection/>
    </xf>
    <xf numFmtId="0" fontId="51" fillId="0" borderId="10" xfId="58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/>
    </xf>
    <xf numFmtId="176" fontId="51" fillId="0" borderId="10" xfId="58" applyNumberFormat="1" applyFont="1" applyFill="1" applyBorder="1" applyAlignment="1">
      <alignment horizontal="center" vertical="center"/>
      <protection/>
    </xf>
    <xf numFmtId="0" fontId="51" fillId="0" borderId="10" xfId="7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176" fontId="51" fillId="0" borderId="10" xfId="27" applyNumberFormat="1" applyFont="1" applyFill="1" applyBorder="1" applyAlignment="1">
      <alignment horizontal="center" vertical="center" wrapText="1"/>
      <protection/>
    </xf>
    <xf numFmtId="176" fontId="51" fillId="0" borderId="10" xfId="27" applyNumberFormat="1" applyFont="1" applyFill="1" applyBorder="1" applyAlignment="1">
      <alignment horizontal="center" vertical="center" wrapText="1"/>
      <protection/>
    </xf>
    <xf numFmtId="49" fontId="51" fillId="0" borderId="10" xfId="58" applyNumberFormat="1" applyFont="1" applyFill="1" applyBorder="1" applyAlignment="1" applyProtection="1">
      <alignment horizontal="left" vertical="center" wrapText="1"/>
      <protection/>
    </xf>
    <xf numFmtId="0" fontId="51" fillId="0" borderId="10" xfId="58" applyFont="1" applyFill="1" applyBorder="1" applyAlignment="1">
      <alignment horizontal="left" vertical="center"/>
      <protection/>
    </xf>
    <xf numFmtId="0" fontId="48" fillId="0" borderId="0" xfId="0" applyFont="1" applyFill="1" applyAlignment="1">
      <alignment/>
    </xf>
    <xf numFmtId="0" fontId="6" fillId="0" borderId="0" xfId="58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58" applyNumberFormat="1" applyFont="1" applyFill="1" applyAlignment="1" applyProtection="1">
      <alignment horizontal="center" vertical="center" wrapText="1"/>
      <protection/>
    </xf>
    <xf numFmtId="176" fontId="3" fillId="0" borderId="0" xfId="58" applyNumberFormat="1" applyFont="1" applyFill="1" applyAlignment="1" applyProtection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176" fontId="7" fillId="0" borderId="0" xfId="58" applyNumberFormat="1" applyFont="1" applyFill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7" fontId="7" fillId="0" borderId="0" xfId="58" applyNumberFormat="1" applyFont="1" applyFill="1" applyAlignment="1">
      <alignment vertical="center"/>
      <protection/>
    </xf>
    <xf numFmtId="0" fontId="7" fillId="0" borderId="0" xfId="58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right" vertical="center"/>
    </xf>
    <xf numFmtId="0" fontId="0" fillId="0" borderId="0" xfId="74" applyFont="1" applyFill="1" applyAlignment="1">
      <alignment wrapText="1"/>
      <protection/>
    </xf>
    <xf numFmtId="0" fontId="0" fillId="0" borderId="0" xfId="74" applyFont="1" applyAlignment="1">
      <alignment wrapText="1"/>
      <protection/>
    </xf>
    <xf numFmtId="3" fontId="0" fillId="0" borderId="0" xfId="74" applyNumberFormat="1" applyFont="1" applyFill="1" applyAlignment="1" applyProtection="1">
      <alignment wrapText="1"/>
      <protection/>
    </xf>
    <xf numFmtId="0" fontId="0" fillId="0" borderId="0" xfId="74" applyAlignment="1">
      <alignment wrapText="1"/>
      <protection/>
    </xf>
    <xf numFmtId="3" fontId="10" fillId="0" borderId="0" xfId="74" applyNumberFormat="1" applyFont="1" applyFill="1" applyAlignment="1" applyProtection="1">
      <alignment horizontal="center" vertical="center" wrapText="1"/>
      <protection/>
    </xf>
    <xf numFmtId="3" fontId="7" fillId="0" borderId="12" xfId="74" applyNumberFormat="1" applyFont="1" applyFill="1" applyBorder="1" applyAlignment="1" applyProtection="1">
      <alignment vertical="center" wrapText="1"/>
      <protection/>
    </xf>
    <xf numFmtId="3" fontId="7" fillId="0" borderId="12" xfId="74" applyNumberFormat="1" applyFont="1" applyFill="1" applyBorder="1" applyAlignment="1" applyProtection="1">
      <alignment horizontal="center" vertical="center" wrapText="1"/>
      <protection/>
    </xf>
    <xf numFmtId="3" fontId="0" fillId="0" borderId="10" xfId="74" applyNumberFormat="1" applyFont="1" applyFill="1" applyBorder="1" applyAlignment="1" applyProtection="1">
      <alignment horizontal="center" vertical="center" wrapText="1"/>
      <protection/>
    </xf>
    <xf numFmtId="3" fontId="0" fillId="0" borderId="13" xfId="74" applyNumberFormat="1" applyFont="1" applyFill="1" applyBorder="1" applyAlignment="1" applyProtection="1">
      <alignment horizontal="center" vertical="center" wrapText="1"/>
      <protection/>
    </xf>
    <xf numFmtId="3" fontId="0" fillId="0" borderId="10" xfId="74" applyNumberFormat="1" applyFont="1" applyFill="1" applyBorder="1" applyAlignment="1" applyProtection="1">
      <alignment vertical="center" wrapText="1"/>
      <protection/>
    </xf>
    <xf numFmtId="3" fontId="0" fillId="0" borderId="10" xfId="74" applyNumberFormat="1" applyFont="1" applyFill="1" applyBorder="1" applyAlignment="1" applyProtection="1">
      <alignment horizontal="right" vertical="center" wrapText="1"/>
      <protection/>
    </xf>
    <xf numFmtId="3" fontId="0" fillId="0" borderId="10" xfId="74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74" applyFont="1" applyFill="1" applyBorder="1" applyAlignment="1">
      <alignment wrapText="1"/>
      <protection/>
    </xf>
    <xf numFmtId="3" fontId="0" fillId="0" borderId="10" xfId="74" applyNumberFormat="1" applyFont="1" applyFill="1" applyBorder="1" applyAlignment="1" applyProtection="1">
      <alignment wrapTex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178" fontId="56" fillId="0" borderId="14" xfId="73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/>
    </xf>
    <xf numFmtId="178" fontId="54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178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176" fontId="54" fillId="0" borderId="14" xfId="0" applyNumberFormat="1" applyFont="1" applyBorder="1" applyAlignment="1">
      <alignment horizontal="center" vertical="center" wrapText="1"/>
    </xf>
    <xf numFmtId="178" fontId="54" fillId="0" borderId="14" xfId="0" applyNumberFormat="1" applyFont="1" applyBorder="1" applyAlignment="1">
      <alignment horizontal="center" vertical="center"/>
    </xf>
    <xf numFmtId="178" fontId="57" fillId="0" borderId="14" xfId="7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73" applyFont="1" applyFill="1" applyAlignment="1">
      <alignment vertical="center"/>
      <protection/>
    </xf>
    <xf numFmtId="0" fontId="6" fillId="0" borderId="0" xfId="73" applyFill="1" applyAlignment="1">
      <alignment vertical="center"/>
      <protection/>
    </xf>
    <xf numFmtId="0" fontId="6" fillId="0" borderId="0" xfId="73">
      <alignment/>
      <protection/>
    </xf>
    <xf numFmtId="0" fontId="53" fillId="0" borderId="0" xfId="73" applyFont="1" applyFill="1">
      <alignment/>
      <protection/>
    </xf>
    <xf numFmtId="179" fontId="53" fillId="0" borderId="0" xfId="73" applyNumberFormat="1" applyFont="1">
      <alignment/>
      <protection/>
    </xf>
    <xf numFmtId="0" fontId="21" fillId="0" borderId="0" xfId="48" applyFont="1" applyAlignment="1">
      <alignment horizontal="center" vertical="center" wrapText="1"/>
      <protection/>
    </xf>
    <xf numFmtId="0" fontId="58" fillId="0" borderId="0" xfId="48" applyFont="1" applyFill="1" applyAlignment="1">
      <alignment horizontal="center" vertical="center" wrapText="1"/>
      <protection/>
    </xf>
    <xf numFmtId="179" fontId="58" fillId="0" borderId="0" xfId="48" applyNumberFormat="1" applyFont="1" applyAlignment="1">
      <alignment horizontal="center" vertical="center" wrapText="1"/>
      <protection/>
    </xf>
    <xf numFmtId="0" fontId="23" fillId="0" borderId="0" xfId="73" applyNumberFormat="1" applyFont="1" applyFill="1" applyBorder="1" applyAlignment="1" applyProtection="1">
      <alignment vertical="center" wrapText="1"/>
      <protection/>
    </xf>
    <xf numFmtId="0" fontId="59" fillId="0" borderId="0" xfId="73" applyNumberFormat="1" applyFont="1" applyFill="1" applyBorder="1" applyAlignment="1" applyProtection="1">
      <alignment vertical="center" wrapText="1"/>
      <protection/>
    </xf>
    <xf numFmtId="179" fontId="59" fillId="0" borderId="0" xfId="73" applyNumberFormat="1" applyFont="1" applyFill="1" applyBorder="1" applyAlignment="1" applyProtection="1">
      <alignment vertical="center" wrapText="1"/>
      <protection/>
    </xf>
    <xf numFmtId="0" fontId="23" fillId="0" borderId="0" xfId="73" applyNumberFormat="1" applyFont="1" applyFill="1" applyAlignment="1" applyProtection="1">
      <alignment vertical="center" wrapText="1"/>
      <protection/>
    </xf>
    <xf numFmtId="0" fontId="0" fillId="0" borderId="0" xfId="73" applyNumberFormat="1" applyFont="1" applyFill="1" applyAlignment="1" applyProtection="1">
      <alignment vertical="center" wrapText="1"/>
      <protection/>
    </xf>
    <xf numFmtId="0" fontId="60" fillId="0" borderId="10" xfId="73" applyNumberFormat="1" applyFont="1" applyFill="1" applyBorder="1" applyAlignment="1" applyProtection="1">
      <alignment horizontal="center" vertical="center" wrapText="1"/>
      <protection/>
    </xf>
    <xf numFmtId="0" fontId="61" fillId="0" borderId="10" xfId="73" applyNumberFormat="1" applyFont="1" applyFill="1" applyBorder="1" applyAlignment="1" applyProtection="1">
      <alignment horizontal="center" vertical="center" wrapText="1"/>
      <protection/>
    </xf>
    <xf numFmtId="179" fontId="61" fillId="0" borderId="15" xfId="73" applyNumberFormat="1" applyFont="1" applyFill="1" applyBorder="1" applyAlignment="1" applyProtection="1">
      <alignment horizontal="center" vertical="center" wrapText="1"/>
      <protection/>
    </xf>
    <xf numFmtId="0" fontId="60" fillId="0" borderId="14" xfId="73" applyNumberFormat="1" applyFont="1" applyFill="1" applyBorder="1" applyAlignment="1" applyProtection="1">
      <alignment horizontal="center" vertical="center" wrapText="1"/>
      <protection/>
    </xf>
    <xf numFmtId="0" fontId="26" fillId="0" borderId="10" xfId="73" applyNumberFormat="1" applyFont="1" applyFill="1" applyBorder="1" applyAlignment="1" applyProtection="1">
      <alignment horizontal="center" vertical="center" wrapText="1"/>
      <protection/>
    </xf>
    <xf numFmtId="179" fontId="61" fillId="0" borderId="13" xfId="73" applyNumberFormat="1" applyFont="1" applyFill="1" applyBorder="1" applyAlignment="1" applyProtection="1">
      <alignment horizontal="center" vertical="center" wrapText="1"/>
      <protection/>
    </xf>
    <xf numFmtId="0" fontId="50" fillId="0" borderId="10" xfId="73" applyFont="1" applyFill="1" applyBorder="1" applyAlignment="1">
      <alignment horizontal="center" vertical="center" wrapText="1"/>
      <protection/>
    </xf>
    <xf numFmtId="176" fontId="50" fillId="0" borderId="10" xfId="73" applyNumberFormat="1" applyFont="1" applyFill="1" applyBorder="1" applyAlignment="1">
      <alignment horizontal="right" vertical="center" wrapText="1"/>
      <protection/>
    </xf>
    <xf numFmtId="176" fontId="50" fillId="0" borderId="13" xfId="73" applyNumberFormat="1" applyFont="1" applyFill="1" applyBorder="1" applyAlignment="1">
      <alignment horizontal="right" vertical="center" wrapText="1"/>
      <protection/>
    </xf>
    <xf numFmtId="180" fontId="50" fillId="0" borderId="13" xfId="73" applyNumberFormat="1" applyFont="1" applyFill="1" applyBorder="1" applyAlignment="1">
      <alignment horizontal="right" vertical="center" wrapText="1"/>
      <protection/>
    </xf>
    <xf numFmtId="0" fontId="19" fillId="0" borderId="13" xfId="73" applyFont="1" applyFill="1" applyBorder="1" applyAlignment="1">
      <alignment vertical="center"/>
      <protection/>
    </xf>
    <xf numFmtId="0" fontId="50" fillId="0" borderId="10" xfId="73" applyFont="1" applyFill="1" applyBorder="1" applyAlignment="1">
      <alignment horizontal="left" vertical="center" wrapText="1"/>
      <protection/>
    </xf>
    <xf numFmtId="178" fontId="50" fillId="0" borderId="16" xfId="73" applyNumberFormat="1" applyFont="1" applyFill="1" applyBorder="1" applyAlignment="1" applyProtection="1">
      <alignment horizontal="right" vertical="center" wrapText="1"/>
      <protection/>
    </xf>
    <xf numFmtId="176" fontId="50" fillId="0" borderId="14" xfId="73" applyNumberFormat="1" applyFont="1" applyFill="1" applyBorder="1" applyAlignment="1" applyProtection="1">
      <alignment horizontal="right" vertical="center" wrapText="1"/>
      <protection/>
    </xf>
    <xf numFmtId="0" fontId="19" fillId="0" borderId="10" xfId="73" applyFont="1" applyFill="1" applyBorder="1" applyAlignment="1">
      <alignment vertical="center"/>
      <protection/>
    </xf>
    <xf numFmtId="0" fontId="62" fillId="0" borderId="10" xfId="73" applyFont="1" applyFill="1" applyBorder="1" applyAlignment="1">
      <alignment horizontal="right" vertical="center" wrapText="1"/>
      <protection/>
    </xf>
    <xf numFmtId="0" fontId="53" fillId="0" borderId="0" xfId="73" applyFont="1" applyFill="1" applyAlignment="1">
      <alignment vertical="center"/>
      <protection/>
    </xf>
    <xf numFmtId="179" fontId="53" fillId="0" borderId="0" xfId="73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48" applyFont="1" applyBorder="1" applyAlignment="1">
      <alignment horizontal="right" vertical="center" wrapText="1"/>
      <protection/>
    </xf>
    <xf numFmtId="0" fontId="60" fillId="0" borderId="15" xfId="48" applyFont="1" applyBorder="1" applyAlignment="1">
      <alignment horizontal="center" vertical="center" wrapText="1"/>
      <protection/>
    </xf>
    <xf numFmtId="0" fontId="60" fillId="0" borderId="14" xfId="48" applyFont="1" applyBorder="1" applyAlignment="1">
      <alignment horizontal="center" vertical="center" wrapText="1"/>
      <protection/>
    </xf>
    <xf numFmtId="0" fontId="60" fillId="0" borderId="10" xfId="48" applyFont="1" applyBorder="1" applyAlignment="1">
      <alignment horizontal="center" vertical="center" wrapText="1"/>
      <protection/>
    </xf>
    <xf numFmtId="0" fontId="60" fillId="0" borderId="10" xfId="48" applyFont="1" applyBorder="1" applyAlignment="1">
      <alignment vertical="center" wrapText="1"/>
      <protection/>
    </xf>
    <xf numFmtId="178" fontId="62" fillId="0" borderId="16" xfId="48" applyNumberFormat="1" applyFont="1" applyFill="1" applyBorder="1" applyAlignment="1">
      <alignment horizontal="right" vertical="center" wrapText="1"/>
      <protection/>
    </xf>
    <xf numFmtId="178" fontId="50" fillId="0" borderId="16" xfId="48" applyNumberFormat="1" applyFont="1" applyFill="1" applyBorder="1" applyAlignment="1">
      <alignment horizontal="right" vertical="center" wrapText="1"/>
      <protection/>
    </xf>
    <xf numFmtId="180" fontId="50" fillId="0" borderId="10" xfId="48" applyNumberFormat="1" applyFont="1" applyBorder="1" applyAlignment="1">
      <alignment horizontal="right" vertical="center" wrapText="1"/>
      <protection/>
    </xf>
    <xf numFmtId="0" fontId="50" fillId="0" borderId="10" xfId="48" applyFont="1" applyBorder="1" applyAlignment="1">
      <alignment horizontal="center" vertical="center" wrapText="1"/>
      <protection/>
    </xf>
    <xf numFmtId="0" fontId="60" fillId="0" borderId="10" xfId="48" applyFont="1" applyBorder="1" applyAlignment="1">
      <alignment horizontal="justify" vertical="center" wrapText="1"/>
      <protection/>
    </xf>
    <xf numFmtId="0" fontId="60" fillId="0" borderId="10" xfId="48" applyFont="1" applyBorder="1" applyAlignment="1">
      <alignment horizontal="left" vertical="center" wrapText="1"/>
      <protection/>
    </xf>
    <xf numFmtId="0" fontId="50" fillId="0" borderId="10" xfId="48" applyFont="1" applyBorder="1" applyAlignment="1">
      <alignment horizontal="justify" vertical="center" wrapText="1"/>
      <protection/>
    </xf>
    <xf numFmtId="0" fontId="50" fillId="0" borderId="10" xfId="48" applyFont="1" applyBorder="1" applyAlignment="1">
      <alignment horizontal="left" vertical="center" wrapText="1"/>
      <protection/>
    </xf>
    <xf numFmtId="176" fontId="62" fillId="0" borderId="16" xfId="48" applyNumberFormat="1" applyFont="1" applyFill="1" applyBorder="1" applyAlignment="1">
      <alignment horizontal="right" vertical="center" wrapText="1"/>
      <protection/>
    </xf>
    <xf numFmtId="0" fontId="60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2009年岳阳楼区部门预算录入表（中小学）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2009年岳阳楼区部门预算录入表（中小学） 2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102 2018年社会保险基金预算_市本级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表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差_102 2018年社会保险基金预算_市本级" xfId="67"/>
    <cellStyle name="强调文字颜色 6" xfId="68"/>
    <cellStyle name="40% - 强调文字颜色 6" xfId="69"/>
    <cellStyle name="60% - 强调文字颜色 6" xfId="70"/>
    <cellStyle name="常规 2" xfId="71"/>
    <cellStyle name="常规 3 2 2 4" xfId="72"/>
    <cellStyle name="常规_经济分类表" xfId="73"/>
    <cellStyle name="常规_市本级生成表2016" xfId="74"/>
    <cellStyle name="货币 2" xfId="75"/>
    <cellStyle name="常规_2009年岳阳楼区部门预算录入表（中小学）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workbookViewId="0" topLeftCell="A1">
      <selection activeCell="H14" sqref="H14"/>
    </sheetView>
  </sheetViews>
  <sheetFormatPr defaultColWidth="9.00390625" defaultRowHeight="30" customHeight="1"/>
  <cols>
    <col min="1" max="1" width="33.125" style="154" customWidth="1"/>
    <col min="2" max="2" width="16.75390625" style="154" customWidth="1"/>
    <col min="3" max="3" width="16.375" style="154" customWidth="1"/>
    <col min="4" max="4" width="14.00390625" style="154" customWidth="1"/>
    <col min="5" max="5" width="12.625" style="154" hidden="1" customWidth="1"/>
    <col min="6" max="250" width="9.00390625" style="154" customWidth="1"/>
  </cols>
  <sheetData>
    <row r="1" spans="1:5" ht="32.25" customHeight="1">
      <c r="A1" s="125" t="s">
        <v>0</v>
      </c>
      <c r="B1" s="125"/>
      <c r="C1" s="125"/>
      <c r="D1" s="125"/>
      <c r="E1" s="125"/>
    </row>
    <row r="2" spans="1:5" ht="18.75" customHeight="1">
      <c r="A2" s="155" t="s">
        <v>1</v>
      </c>
      <c r="B2" s="155"/>
      <c r="C2" s="155"/>
      <c r="D2" s="155"/>
      <c r="E2" s="155"/>
    </row>
    <row r="3" spans="1:5" s="151" customFormat="1" ht="33" customHeight="1">
      <c r="A3" s="156" t="s">
        <v>2</v>
      </c>
      <c r="B3" s="157" t="s">
        <v>3</v>
      </c>
      <c r="C3" s="157" t="s">
        <v>4</v>
      </c>
      <c r="D3" s="158" t="s">
        <v>5</v>
      </c>
      <c r="E3" s="158" t="s">
        <v>6</v>
      </c>
    </row>
    <row r="4" spans="1:5" s="152" customFormat="1" ht="19.5" customHeight="1">
      <c r="A4" s="159" t="s">
        <v>7</v>
      </c>
      <c r="B4" s="160">
        <f>B5+B32+B33+B34</f>
        <v>241000</v>
      </c>
      <c r="C4" s="161">
        <f>C5+C32+C33+C34</f>
        <v>270712</v>
      </c>
      <c r="D4" s="162">
        <f>(C4-B4)/B4*100</f>
        <v>12.32863070539419</v>
      </c>
      <c r="E4" s="163"/>
    </row>
    <row r="5" spans="1:5" s="153" customFormat="1" ht="19.5" customHeight="1">
      <c r="A5" s="159" t="s">
        <v>8</v>
      </c>
      <c r="B5" s="160">
        <f>B6+B23</f>
        <v>82100</v>
      </c>
      <c r="C5" s="161">
        <f>C6+C23</f>
        <v>92410</v>
      </c>
      <c r="D5" s="162">
        <f>(C5-B5)/B5*100</f>
        <v>12.557856272838002</v>
      </c>
      <c r="E5" s="164" t="s">
        <v>9</v>
      </c>
    </row>
    <row r="6" spans="1:5" s="151" customFormat="1" ht="19.5" customHeight="1">
      <c r="A6" s="165" t="s">
        <v>10</v>
      </c>
      <c r="B6" s="160">
        <f>SUM(B7:B22)</f>
        <v>71100</v>
      </c>
      <c r="C6" s="161">
        <v>81410</v>
      </c>
      <c r="D6" s="162">
        <f aca="true" t="shared" si="0" ref="D4:D34">(C6-B6)/B6*100</f>
        <v>14.500703234880449</v>
      </c>
      <c r="E6" s="166" t="s">
        <v>9</v>
      </c>
    </row>
    <row r="7" spans="1:5" s="151" customFormat="1" ht="19.5" customHeight="1">
      <c r="A7" s="166" t="s">
        <v>11</v>
      </c>
      <c r="B7" s="160">
        <v>36582</v>
      </c>
      <c r="C7" s="161">
        <v>48188</v>
      </c>
      <c r="D7" s="162">
        <f t="shared" si="0"/>
        <v>31.725985457328743</v>
      </c>
      <c r="E7" s="166" t="s">
        <v>9</v>
      </c>
    </row>
    <row r="8" spans="1:5" s="151" customFormat="1" ht="19.5" customHeight="1">
      <c r="A8" s="166" t="s">
        <v>12</v>
      </c>
      <c r="B8" s="160"/>
      <c r="C8" s="161"/>
      <c r="D8" s="162"/>
      <c r="E8" s="166"/>
    </row>
    <row r="9" spans="1:5" s="151" customFormat="1" ht="19.5" customHeight="1">
      <c r="A9" s="167" t="s">
        <v>13</v>
      </c>
      <c r="B9" s="160">
        <v>6276</v>
      </c>
      <c r="C9" s="161">
        <v>7448</v>
      </c>
      <c r="D9" s="162">
        <f t="shared" si="0"/>
        <v>18.674314850223073</v>
      </c>
      <c r="E9" s="166"/>
    </row>
    <row r="10" spans="1:5" s="151" customFormat="1" ht="19.5" customHeight="1">
      <c r="A10" s="167" t="s">
        <v>14</v>
      </c>
      <c r="B10" s="160"/>
      <c r="C10" s="161"/>
      <c r="D10" s="162"/>
      <c r="E10" s="166" t="s">
        <v>9</v>
      </c>
    </row>
    <row r="11" spans="1:5" s="151" customFormat="1" ht="19.5" customHeight="1">
      <c r="A11" s="167" t="s">
        <v>15</v>
      </c>
      <c r="B11" s="160">
        <v>1025</v>
      </c>
      <c r="C11" s="161">
        <v>1223</v>
      </c>
      <c r="D11" s="162">
        <f t="shared" si="0"/>
        <v>19.317073170731707</v>
      </c>
      <c r="E11" s="166"/>
    </row>
    <row r="12" spans="1:5" s="151" customFormat="1" ht="19.5" customHeight="1">
      <c r="A12" s="167" t="s">
        <v>16</v>
      </c>
      <c r="B12" s="160">
        <v>70</v>
      </c>
      <c r="C12" s="161">
        <v>79</v>
      </c>
      <c r="D12" s="162">
        <f t="shared" si="0"/>
        <v>12.857142857142856</v>
      </c>
      <c r="E12" s="166"/>
    </row>
    <row r="13" spans="1:5" s="151" customFormat="1" ht="19.5" customHeight="1">
      <c r="A13" s="167" t="s">
        <v>17</v>
      </c>
      <c r="B13" s="160"/>
      <c r="C13" s="161"/>
      <c r="D13" s="162"/>
      <c r="E13" s="166"/>
    </row>
    <row r="14" spans="1:5" s="151" customFormat="1" ht="19.5" customHeight="1">
      <c r="A14" s="167" t="s">
        <v>18</v>
      </c>
      <c r="B14" s="160">
        <v>5320</v>
      </c>
      <c r="C14" s="161">
        <v>3268</v>
      </c>
      <c r="D14" s="162">
        <f t="shared" si="0"/>
        <v>-38.57142857142858</v>
      </c>
      <c r="E14" s="166"/>
    </row>
    <row r="15" spans="1:5" s="151" customFormat="1" ht="19.5" customHeight="1">
      <c r="A15" s="167" t="s">
        <v>19</v>
      </c>
      <c r="B15" s="160">
        <v>3902</v>
      </c>
      <c r="C15" s="161">
        <v>4620</v>
      </c>
      <c r="D15" s="162">
        <f t="shared" si="0"/>
        <v>18.40082009226038</v>
      </c>
      <c r="E15" s="166"/>
    </row>
    <row r="16" spans="1:5" s="151" customFormat="1" ht="19.5" customHeight="1">
      <c r="A16" s="167" t="s">
        <v>20</v>
      </c>
      <c r="B16" s="160">
        <v>2584</v>
      </c>
      <c r="C16" s="161">
        <v>3156</v>
      </c>
      <c r="D16" s="162">
        <f t="shared" si="0"/>
        <v>22.13622291021672</v>
      </c>
      <c r="E16" s="166" t="s">
        <v>9</v>
      </c>
    </row>
    <row r="17" spans="1:5" s="151" customFormat="1" ht="19.5" customHeight="1">
      <c r="A17" s="167" t="s">
        <v>21</v>
      </c>
      <c r="B17" s="160">
        <v>356</v>
      </c>
      <c r="C17" s="161">
        <v>420</v>
      </c>
      <c r="D17" s="162">
        <f t="shared" si="0"/>
        <v>17.97752808988764</v>
      </c>
      <c r="E17" s="166"/>
    </row>
    <row r="18" spans="1:5" s="151" customFormat="1" ht="19.5" customHeight="1">
      <c r="A18" s="167" t="s">
        <v>22</v>
      </c>
      <c r="B18" s="160">
        <v>902</v>
      </c>
      <c r="C18" s="161">
        <v>1008</v>
      </c>
      <c r="D18" s="162">
        <f t="shared" si="0"/>
        <v>11.751662971175167</v>
      </c>
      <c r="E18" s="166"/>
    </row>
    <row r="19" spans="1:5" s="151" customFormat="1" ht="19.5" customHeight="1">
      <c r="A19" s="167" t="s">
        <v>23</v>
      </c>
      <c r="B19" s="160">
        <v>1268</v>
      </c>
      <c r="C19" s="161">
        <v>1000</v>
      </c>
      <c r="D19" s="162">
        <f t="shared" si="0"/>
        <v>-21.13564668769716</v>
      </c>
      <c r="E19" s="166"/>
    </row>
    <row r="20" spans="1:5" s="151" customFormat="1" ht="19.5" customHeight="1">
      <c r="A20" s="167" t="s">
        <v>24</v>
      </c>
      <c r="B20" s="160">
        <v>12815</v>
      </c>
      <c r="C20" s="161">
        <v>11000</v>
      </c>
      <c r="D20" s="162">
        <f t="shared" si="0"/>
        <v>-14.163090128755366</v>
      </c>
      <c r="E20" s="166"/>
    </row>
    <row r="21" spans="1:5" s="151" customFormat="1" ht="19.5" customHeight="1">
      <c r="A21" s="167" t="s">
        <v>25</v>
      </c>
      <c r="B21" s="160"/>
      <c r="C21" s="161"/>
      <c r="D21" s="162"/>
      <c r="E21" s="166"/>
    </row>
    <row r="22" spans="1:5" s="151" customFormat="1" ht="19.5" customHeight="1">
      <c r="A22" s="167" t="s">
        <v>26</v>
      </c>
      <c r="B22" s="160"/>
      <c r="C22" s="161"/>
      <c r="D22" s="162"/>
      <c r="E22" s="166"/>
    </row>
    <row r="23" spans="1:5" ht="19.5" customHeight="1">
      <c r="A23" s="164" t="s">
        <v>27</v>
      </c>
      <c r="B23" s="160">
        <f>SUM(B24:B31)</f>
        <v>11000</v>
      </c>
      <c r="C23" s="161">
        <f>SUM(C24:C31)</f>
        <v>11000</v>
      </c>
      <c r="D23" s="162">
        <f t="shared" si="0"/>
        <v>0</v>
      </c>
      <c r="E23" s="166" t="s">
        <v>9</v>
      </c>
    </row>
    <row r="24" spans="1:5" ht="19.5" customHeight="1">
      <c r="A24" s="166" t="s">
        <v>28</v>
      </c>
      <c r="B24" s="160"/>
      <c r="C24" s="161"/>
      <c r="D24" s="162"/>
      <c r="E24" s="166" t="s">
        <v>9</v>
      </c>
    </row>
    <row r="25" spans="1:5" ht="19.5" customHeight="1">
      <c r="A25" s="166" t="s">
        <v>29</v>
      </c>
      <c r="B25" s="160">
        <v>1655</v>
      </c>
      <c r="C25" s="161">
        <v>2000</v>
      </c>
      <c r="D25" s="162">
        <f t="shared" si="0"/>
        <v>20.84592145015106</v>
      </c>
      <c r="E25" s="166"/>
    </row>
    <row r="26" spans="1:5" ht="19.5" customHeight="1">
      <c r="A26" s="166" t="s">
        <v>30</v>
      </c>
      <c r="B26" s="160">
        <v>50</v>
      </c>
      <c r="C26" s="161">
        <v>200</v>
      </c>
      <c r="D26" s="162">
        <f t="shared" si="0"/>
        <v>300</v>
      </c>
      <c r="E26" s="166"/>
    </row>
    <row r="27" spans="1:5" ht="19.5" customHeight="1">
      <c r="A27" s="166" t="s">
        <v>31</v>
      </c>
      <c r="B27" s="160"/>
      <c r="C27" s="161"/>
      <c r="D27" s="162"/>
      <c r="E27" s="166"/>
    </row>
    <row r="28" spans="1:5" s="151" customFormat="1" ht="19.5" customHeight="1">
      <c r="A28" s="167" t="s">
        <v>32</v>
      </c>
      <c r="B28" s="160">
        <v>1604</v>
      </c>
      <c r="C28" s="161">
        <v>2000</v>
      </c>
      <c r="D28" s="162">
        <f t="shared" si="0"/>
        <v>24.688279301745634</v>
      </c>
      <c r="E28" s="166"/>
    </row>
    <row r="29" spans="1:5" s="151" customFormat="1" ht="19.5" customHeight="1">
      <c r="A29" s="167" t="s">
        <v>33</v>
      </c>
      <c r="B29" s="160"/>
      <c r="C29" s="161"/>
      <c r="D29" s="162"/>
      <c r="E29" s="166"/>
    </row>
    <row r="30" spans="1:5" s="151" customFormat="1" ht="19.5" customHeight="1">
      <c r="A30" s="167" t="s">
        <v>34</v>
      </c>
      <c r="B30" s="160">
        <v>7893</v>
      </c>
      <c r="C30" s="161">
        <v>6800</v>
      </c>
      <c r="D30" s="162">
        <f t="shared" si="0"/>
        <v>-13.84771316356265</v>
      </c>
      <c r="E30" s="166"/>
    </row>
    <row r="31" spans="1:5" s="151" customFormat="1" ht="19.5" customHeight="1">
      <c r="A31" s="167" t="s">
        <v>35</v>
      </c>
      <c r="B31" s="168">
        <v>-202</v>
      </c>
      <c r="C31" s="161"/>
      <c r="D31" s="162"/>
      <c r="E31" s="166"/>
    </row>
    <row r="32" spans="1:5" s="152" customFormat="1" ht="19.5" customHeight="1">
      <c r="A32" s="164" t="s">
        <v>36</v>
      </c>
      <c r="B32" s="160">
        <v>106741</v>
      </c>
      <c r="C32" s="161">
        <v>118330</v>
      </c>
      <c r="D32" s="162">
        <f t="shared" si="0"/>
        <v>10.857121443494066</v>
      </c>
      <c r="E32" s="166" t="s">
        <v>9</v>
      </c>
    </row>
    <row r="33" spans="1:5" s="152" customFormat="1" ht="19.5" customHeight="1">
      <c r="A33" s="164" t="s">
        <v>37</v>
      </c>
      <c r="B33" s="160">
        <v>27034</v>
      </c>
      <c r="C33" s="161">
        <v>30225</v>
      </c>
      <c r="D33" s="162">
        <f t="shared" si="0"/>
        <v>11.803654657098468</v>
      </c>
      <c r="E33" s="166" t="s">
        <v>9</v>
      </c>
    </row>
    <row r="34" spans="1:5" ht="19.5" customHeight="1">
      <c r="A34" s="169" t="s">
        <v>38</v>
      </c>
      <c r="B34" s="160">
        <v>25125</v>
      </c>
      <c r="C34" s="161">
        <v>29747</v>
      </c>
      <c r="D34" s="162">
        <f t="shared" si="0"/>
        <v>18.396019900497514</v>
      </c>
      <c r="E34" s="166" t="s">
        <v>9</v>
      </c>
    </row>
    <row r="35" spans="1:5" ht="30" customHeight="1">
      <c r="A35" s="170"/>
      <c r="B35" s="170"/>
      <c r="C35" s="170"/>
      <c r="D35" s="170"/>
      <c r="E35" s="170"/>
    </row>
    <row r="36" spans="1:5" ht="30" customHeight="1">
      <c r="A36" s="170"/>
      <c r="B36" s="170"/>
      <c r="C36" s="170"/>
      <c r="D36" s="170"/>
      <c r="E36" s="170"/>
    </row>
    <row r="37" spans="1:5" ht="30" customHeight="1">
      <c r="A37" s="170"/>
      <c r="B37" s="170"/>
      <c r="C37" s="170"/>
      <c r="D37" s="170"/>
      <c r="E37" s="170"/>
    </row>
    <row r="38" spans="1:5" ht="30" customHeight="1">
      <c r="A38" s="170"/>
      <c r="B38" s="170"/>
      <c r="C38" s="170"/>
      <c r="D38" s="170"/>
      <c r="E38" s="170"/>
    </row>
  </sheetData>
  <sheetProtection/>
  <mergeCells count="2">
    <mergeCell ref="A1:E1"/>
    <mergeCell ref="A2:E2"/>
  </mergeCells>
  <printOptions horizontalCentered="1"/>
  <pageMargins left="0.55" right="0.55" top="0.8300000000000001" bottom="0.7900000000000001" header="0.51" footer="0.7900000000000001"/>
  <pageSetup firstPageNumber="3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5" zoomScaleNormal="115" zoomScaleSheetLayoutView="100" workbookViewId="0" topLeftCell="A1">
      <selection activeCell="C17" sqref="C17"/>
    </sheetView>
  </sheetViews>
  <sheetFormatPr defaultColWidth="7.50390625" defaultRowHeight="14.25"/>
  <cols>
    <col min="1" max="1" width="38.75390625" style="122" customWidth="1"/>
    <col min="2" max="2" width="15.25390625" style="123" customWidth="1"/>
    <col min="3" max="3" width="15.00390625" style="124" customWidth="1"/>
    <col min="4" max="4" width="10.375" style="122" hidden="1" customWidth="1"/>
    <col min="5" max="5" width="13.125" style="122" customWidth="1"/>
    <col min="6" max="6" width="0.74609375" style="122" hidden="1" customWidth="1"/>
    <col min="7" max="180" width="7.50390625" style="122" customWidth="1"/>
  </cols>
  <sheetData>
    <row r="1" spans="1:5" s="120" customFormat="1" ht="28.5" customHeight="1">
      <c r="A1" s="125" t="s">
        <v>39</v>
      </c>
      <c r="B1" s="126"/>
      <c r="C1" s="127"/>
      <c r="D1" s="125"/>
      <c r="E1" s="125"/>
    </row>
    <row r="2" spans="1:5" s="121" customFormat="1" ht="27">
      <c r="A2" s="128"/>
      <c r="B2" s="129"/>
      <c r="C2" s="130"/>
      <c r="D2" s="131"/>
      <c r="E2" s="132" t="s">
        <v>40</v>
      </c>
    </row>
    <row r="3" spans="1:6" s="121" customFormat="1" ht="21.75" customHeight="1">
      <c r="A3" s="133" t="s">
        <v>41</v>
      </c>
      <c r="B3" s="134" t="s">
        <v>42</v>
      </c>
      <c r="C3" s="135" t="s">
        <v>43</v>
      </c>
      <c r="D3" s="136" t="s">
        <v>44</v>
      </c>
      <c r="E3" s="133" t="s">
        <v>5</v>
      </c>
      <c r="F3" s="137" t="s">
        <v>45</v>
      </c>
    </row>
    <row r="4" spans="1:6" s="121" customFormat="1" ht="21.75" customHeight="1">
      <c r="A4" s="133"/>
      <c r="B4" s="134"/>
      <c r="C4" s="138"/>
      <c r="D4" s="136"/>
      <c r="E4" s="133"/>
      <c r="F4" s="137"/>
    </row>
    <row r="5" spans="1:6" s="121" customFormat="1" ht="21.75" customHeight="1">
      <c r="A5" s="139" t="s">
        <v>46</v>
      </c>
      <c r="B5" s="140">
        <f>SUM(B6:B30)</f>
        <v>222715</v>
      </c>
      <c r="C5" s="140">
        <f>SUM(C6:C30)</f>
        <v>241062</v>
      </c>
      <c r="D5" s="141">
        <f>C5-B5</f>
        <v>18347</v>
      </c>
      <c r="E5" s="142">
        <f aca="true" t="shared" si="0" ref="E5:E24">D5/B5*100</f>
        <v>8.237882495566081</v>
      </c>
      <c r="F5" s="143"/>
    </row>
    <row r="6" spans="1:6" s="121" customFormat="1" ht="21.75" customHeight="1">
      <c r="A6" s="144" t="s">
        <v>47</v>
      </c>
      <c r="B6" s="145">
        <v>13510</v>
      </c>
      <c r="C6" s="146">
        <v>12613</v>
      </c>
      <c r="D6" s="141">
        <f aca="true" t="shared" si="1" ref="D6:D30">C6-B6</f>
        <v>-897</v>
      </c>
      <c r="E6" s="142">
        <f t="shared" si="0"/>
        <v>-6.639526276831977</v>
      </c>
      <c r="F6" s="147"/>
    </row>
    <row r="7" spans="1:6" s="121" customFormat="1" ht="21.75" customHeight="1">
      <c r="A7" s="144" t="s">
        <v>48</v>
      </c>
      <c r="B7" s="145"/>
      <c r="C7" s="146"/>
      <c r="D7" s="141">
        <f t="shared" si="1"/>
        <v>0</v>
      </c>
      <c r="E7" s="142"/>
      <c r="F7" s="147"/>
    </row>
    <row r="8" spans="1:6" s="121" customFormat="1" ht="21.75" customHeight="1">
      <c r="A8" s="144" t="s">
        <v>49</v>
      </c>
      <c r="B8" s="145">
        <v>290</v>
      </c>
      <c r="C8" s="146"/>
      <c r="D8" s="141">
        <f t="shared" si="1"/>
        <v>-290</v>
      </c>
      <c r="E8" s="142"/>
      <c r="F8" s="147"/>
    </row>
    <row r="9" spans="1:6" s="121" customFormat="1" ht="21.75" customHeight="1">
      <c r="A9" s="144" t="s">
        <v>50</v>
      </c>
      <c r="B9" s="145">
        <v>220</v>
      </c>
      <c r="C9" s="146">
        <v>258</v>
      </c>
      <c r="D9" s="141">
        <f t="shared" si="1"/>
        <v>38</v>
      </c>
      <c r="E9" s="142">
        <f t="shared" si="0"/>
        <v>17.272727272727273</v>
      </c>
      <c r="F9" s="147"/>
    </row>
    <row r="10" spans="1:6" s="121" customFormat="1" ht="21.75" customHeight="1">
      <c r="A10" s="144" t="s">
        <v>51</v>
      </c>
      <c r="B10" s="145"/>
      <c r="C10" s="146">
        <v>70</v>
      </c>
      <c r="D10" s="141">
        <f t="shared" si="1"/>
        <v>70</v>
      </c>
      <c r="E10" s="142"/>
      <c r="F10" s="147"/>
    </row>
    <row r="11" spans="1:6" s="121" customFormat="1" ht="21.75" customHeight="1">
      <c r="A11" s="144" t="s">
        <v>52</v>
      </c>
      <c r="B11" s="145">
        <v>31219</v>
      </c>
      <c r="C11" s="146">
        <v>31632</v>
      </c>
      <c r="D11" s="141">
        <f t="shared" si="1"/>
        <v>413</v>
      </c>
      <c r="E11" s="142">
        <f t="shared" si="0"/>
        <v>1.3229123290303981</v>
      </c>
      <c r="F11" s="147"/>
    </row>
    <row r="12" spans="1:6" s="121" customFormat="1" ht="21.75" customHeight="1">
      <c r="A12" s="144" t="s">
        <v>53</v>
      </c>
      <c r="B12" s="145"/>
      <c r="C12" s="146"/>
      <c r="D12" s="141">
        <f t="shared" si="1"/>
        <v>0</v>
      </c>
      <c r="E12" s="142"/>
      <c r="F12" s="147"/>
    </row>
    <row r="13" spans="1:6" s="121" customFormat="1" ht="21.75" customHeight="1">
      <c r="A13" s="144" t="s">
        <v>54</v>
      </c>
      <c r="B13" s="145">
        <v>118</v>
      </c>
      <c r="C13" s="146">
        <v>1462</v>
      </c>
      <c r="D13" s="141">
        <f t="shared" si="1"/>
        <v>1344</v>
      </c>
      <c r="E13" s="142">
        <f t="shared" si="0"/>
        <v>1138.9830508474577</v>
      </c>
      <c r="F13" s="147"/>
    </row>
    <row r="14" spans="1:6" s="121" customFormat="1" ht="21.75" customHeight="1">
      <c r="A14" s="144" t="s">
        <v>55</v>
      </c>
      <c r="B14" s="145">
        <v>76</v>
      </c>
      <c r="C14" s="146">
        <v>692</v>
      </c>
      <c r="D14" s="141">
        <f t="shared" si="1"/>
        <v>616</v>
      </c>
      <c r="E14" s="142">
        <f t="shared" si="0"/>
        <v>810.5263157894736</v>
      </c>
      <c r="F14" s="147"/>
    </row>
    <row r="15" spans="1:6" s="121" customFormat="1" ht="21.75" customHeight="1">
      <c r="A15" s="144" t="s">
        <v>56</v>
      </c>
      <c r="B15" s="145">
        <v>2000</v>
      </c>
      <c r="C15" s="146">
        <v>2142</v>
      </c>
      <c r="D15" s="141">
        <f t="shared" si="1"/>
        <v>142</v>
      </c>
      <c r="E15" s="142">
        <f t="shared" si="0"/>
        <v>7.1</v>
      </c>
      <c r="F15" s="147"/>
    </row>
    <row r="16" spans="1:6" s="121" customFormat="1" ht="21.75" customHeight="1">
      <c r="A16" s="144" t="s">
        <v>57</v>
      </c>
      <c r="B16" s="145">
        <v>69678</v>
      </c>
      <c r="C16" s="146">
        <v>75846</v>
      </c>
      <c r="D16" s="141">
        <f t="shared" si="1"/>
        <v>6168</v>
      </c>
      <c r="E16" s="142">
        <f t="shared" si="0"/>
        <v>8.852148454318435</v>
      </c>
      <c r="F16" s="147"/>
    </row>
    <row r="17" spans="1:6" s="121" customFormat="1" ht="21.75" customHeight="1">
      <c r="A17" s="144" t="s">
        <v>58</v>
      </c>
      <c r="B17" s="145">
        <v>200</v>
      </c>
      <c r="C17" s="146">
        <v>381</v>
      </c>
      <c r="D17" s="141">
        <f t="shared" si="1"/>
        <v>181</v>
      </c>
      <c r="E17" s="142">
        <f t="shared" si="0"/>
        <v>90.5</v>
      </c>
      <c r="F17" s="147"/>
    </row>
    <row r="18" spans="1:6" s="121" customFormat="1" ht="21.75" customHeight="1">
      <c r="A18" s="144" t="s">
        <v>59</v>
      </c>
      <c r="B18" s="145">
        <v>10300</v>
      </c>
      <c r="C18" s="146"/>
      <c r="D18" s="141">
        <f t="shared" si="1"/>
        <v>-10300</v>
      </c>
      <c r="E18" s="142">
        <f t="shared" si="0"/>
        <v>-100</v>
      </c>
      <c r="F18" s="147"/>
    </row>
    <row r="19" spans="1:6" s="121" customFormat="1" ht="21.75" customHeight="1">
      <c r="A19" s="144" t="s">
        <v>60</v>
      </c>
      <c r="B19" s="145">
        <v>65252</v>
      </c>
      <c r="C19" s="146">
        <v>75175</v>
      </c>
      <c r="D19" s="141">
        <f t="shared" si="1"/>
        <v>9923</v>
      </c>
      <c r="E19" s="142">
        <f t="shared" si="0"/>
        <v>15.207196714276957</v>
      </c>
      <c r="F19" s="147"/>
    </row>
    <row r="20" spans="1:6" s="121" customFormat="1" ht="21.75" customHeight="1">
      <c r="A20" s="144" t="s">
        <v>61</v>
      </c>
      <c r="B20" s="145">
        <v>15846</v>
      </c>
      <c r="C20" s="146">
        <v>20000</v>
      </c>
      <c r="D20" s="141">
        <f t="shared" si="1"/>
        <v>4154</v>
      </c>
      <c r="E20" s="142">
        <f t="shared" si="0"/>
        <v>26.214817619588537</v>
      </c>
      <c r="F20" s="147"/>
    </row>
    <row r="21" spans="1:6" s="121" customFormat="1" ht="21.75" customHeight="1">
      <c r="A21" s="144" t="s">
        <v>62</v>
      </c>
      <c r="B21" s="145">
        <v>560</v>
      </c>
      <c r="C21" s="146">
        <v>5286</v>
      </c>
      <c r="D21" s="141">
        <f t="shared" si="1"/>
        <v>4726</v>
      </c>
      <c r="E21" s="142">
        <f t="shared" si="0"/>
        <v>843.9285714285714</v>
      </c>
      <c r="F21" s="147"/>
    </row>
    <row r="22" spans="1:6" s="121" customFormat="1" ht="21.75" customHeight="1">
      <c r="A22" s="144" t="s">
        <v>63</v>
      </c>
      <c r="B22" s="145"/>
      <c r="C22" s="146"/>
      <c r="D22" s="141">
        <f t="shared" si="1"/>
        <v>0</v>
      </c>
      <c r="E22" s="142"/>
      <c r="F22" s="147"/>
    </row>
    <row r="23" spans="1:6" s="121" customFormat="1" ht="21.75" customHeight="1">
      <c r="A23" s="144" t="s">
        <v>64</v>
      </c>
      <c r="B23" s="145">
        <v>628</v>
      </c>
      <c r="C23" s="146">
        <v>841</v>
      </c>
      <c r="D23" s="141">
        <f t="shared" si="1"/>
        <v>213</v>
      </c>
      <c r="E23" s="142">
        <f t="shared" si="0"/>
        <v>33.917197452229296</v>
      </c>
      <c r="F23" s="147"/>
    </row>
    <row r="24" spans="1:5" s="121" customFormat="1" ht="21.75" customHeight="1">
      <c r="A24" s="144" t="s">
        <v>65</v>
      </c>
      <c r="B24" s="145">
        <v>1565</v>
      </c>
      <c r="C24" s="146">
        <v>649</v>
      </c>
      <c r="D24" s="141">
        <f t="shared" si="1"/>
        <v>-916</v>
      </c>
      <c r="E24" s="142">
        <f t="shared" si="0"/>
        <v>-58.53035143769968</v>
      </c>
    </row>
    <row r="25" spans="1:5" s="121" customFormat="1" ht="21.75" customHeight="1">
      <c r="A25" s="144" t="s">
        <v>66</v>
      </c>
      <c r="B25" s="145">
        <v>72</v>
      </c>
      <c r="C25" s="146"/>
      <c r="D25" s="141">
        <f t="shared" si="1"/>
        <v>-72</v>
      </c>
      <c r="E25" s="142"/>
    </row>
    <row r="26" spans="1:5" s="121" customFormat="1" ht="21.75" customHeight="1">
      <c r="A26" s="144" t="s">
        <v>67</v>
      </c>
      <c r="B26" s="145">
        <v>416</v>
      </c>
      <c r="C26" s="146">
        <v>754</v>
      </c>
      <c r="D26" s="141">
        <f t="shared" si="1"/>
        <v>338</v>
      </c>
      <c r="E26" s="142">
        <f>D26/B26*100</f>
        <v>81.25</v>
      </c>
    </row>
    <row r="27" spans="1:5" s="121" customFormat="1" ht="21.75" customHeight="1">
      <c r="A27" s="144" t="s">
        <v>68</v>
      </c>
      <c r="B27" s="145"/>
      <c r="C27" s="146">
        <v>3000</v>
      </c>
      <c r="D27" s="141">
        <f t="shared" si="1"/>
        <v>3000</v>
      </c>
      <c r="E27" s="142"/>
    </row>
    <row r="28" spans="1:5" s="121" customFormat="1" ht="21.75" customHeight="1">
      <c r="A28" s="144" t="s">
        <v>69</v>
      </c>
      <c r="B28" s="145">
        <v>895</v>
      </c>
      <c r="C28" s="146">
        <v>700</v>
      </c>
      <c r="D28" s="141">
        <f t="shared" si="1"/>
        <v>-195</v>
      </c>
      <c r="E28" s="142">
        <f>D28/B28*100</f>
        <v>-21.787709497206702</v>
      </c>
    </row>
    <row r="29" spans="1:5" s="121" customFormat="1" ht="21.75" customHeight="1">
      <c r="A29" s="144" t="s">
        <v>70</v>
      </c>
      <c r="B29" s="145">
        <v>9870</v>
      </c>
      <c r="C29" s="146">
        <v>9561</v>
      </c>
      <c r="D29" s="141">
        <f t="shared" si="1"/>
        <v>-309</v>
      </c>
      <c r="E29" s="142">
        <f>D29/B29*100</f>
        <v>-3.1306990881458967</v>
      </c>
    </row>
    <row r="30" spans="1:5" s="121" customFormat="1" ht="21.75" customHeight="1">
      <c r="A30" s="144" t="s">
        <v>71</v>
      </c>
      <c r="B30" s="148"/>
      <c r="C30" s="146"/>
      <c r="D30" s="141">
        <f t="shared" si="1"/>
        <v>0</v>
      </c>
      <c r="E30" s="142"/>
    </row>
    <row r="31" spans="2:3" s="121" customFormat="1" ht="11.25">
      <c r="B31" s="149"/>
      <c r="C31" s="150"/>
    </row>
    <row r="32" spans="2:3" s="121" customFormat="1" ht="11.25">
      <c r="B32" s="149"/>
      <c r="C32" s="150"/>
    </row>
    <row r="33" spans="2:3" s="121" customFormat="1" ht="11.25">
      <c r="B33" s="149"/>
      <c r="C33" s="150"/>
    </row>
    <row r="34" spans="2:3" s="121" customFormat="1" ht="11.25">
      <c r="B34" s="149"/>
      <c r="C34" s="150"/>
    </row>
    <row r="35" spans="2:3" s="121" customFormat="1" ht="11.25">
      <c r="B35" s="149"/>
      <c r="C35" s="150"/>
    </row>
    <row r="36" spans="2:3" s="121" customFormat="1" ht="11.25">
      <c r="B36" s="149"/>
      <c r="C36" s="150"/>
    </row>
    <row r="37" spans="2:3" s="121" customFormat="1" ht="11.25">
      <c r="B37" s="149"/>
      <c r="C37" s="150"/>
    </row>
    <row r="38" spans="2:3" s="121" customFormat="1" ht="11.25">
      <c r="B38" s="149"/>
      <c r="C38" s="150"/>
    </row>
    <row r="39" spans="2:3" s="121" customFormat="1" ht="11.25">
      <c r="B39" s="149"/>
      <c r="C39" s="150"/>
    </row>
    <row r="40" spans="2:3" s="121" customFormat="1" ht="11.25">
      <c r="B40" s="149"/>
      <c r="C40" s="150"/>
    </row>
    <row r="41" spans="2:3" s="121" customFormat="1" ht="11.25">
      <c r="B41" s="149"/>
      <c r="C41" s="150"/>
    </row>
    <row r="42" spans="2:3" s="121" customFormat="1" ht="11.25">
      <c r="B42" s="149"/>
      <c r="C42" s="150"/>
    </row>
    <row r="43" spans="2:3" s="121" customFormat="1" ht="11.25">
      <c r="B43" s="149"/>
      <c r="C43" s="150"/>
    </row>
    <row r="44" spans="2:3" s="121" customFormat="1" ht="11.25">
      <c r="B44" s="149"/>
      <c r="C44" s="150"/>
    </row>
    <row r="45" spans="2:3" s="121" customFormat="1" ht="11.25">
      <c r="B45" s="149"/>
      <c r="C45" s="150"/>
    </row>
    <row r="46" spans="2:3" s="121" customFormat="1" ht="11.25">
      <c r="B46" s="149"/>
      <c r="C46" s="150"/>
    </row>
    <row r="47" spans="2:3" s="121" customFormat="1" ht="11.25">
      <c r="B47" s="149"/>
      <c r="C47" s="150"/>
    </row>
    <row r="48" spans="2:3" s="121" customFormat="1" ht="11.25">
      <c r="B48" s="149"/>
      <c r="C48" s="150"/>
    </row>
    <row r="49" spans="2:3" s="121" customFormat="1" ht="11.25">
      <c r="B49" s="149"/>
      <c r="C49" s="150"/>
    </row>
    <row r="50" spans="2:3" s="121" customFormat="1" ht="11.25">
      <c r="B50" s="149"/>
      <c r="C50" s="150"/>
    </row>
    <row r="51" spans="2:3" s="121" customFormat="1" ht="11.25">
      <c r="B51" s="149"/>
      <c r="C51" s="150"/>
    </row>
    <row r="52" spans="2:3" s="121" customFormat="1" ht="11.25">
      <c r="B52" s="149"/>
      <c r="C52" s="150"/>
    </row>
    <row r="53" spans="2:3" s="121" customFormat="1" ht="11.25">
      <c r="B53" s="149"/>
      <c r="C53" s="150"/>
    </row>
    <row r="54" spans="2:3" s="121" customFormat="1" ht="11.25">
      <c r="B54" s="149"/>
      <c r="C54" s="150"/>
    </row>
    <row r="55" spans="2:3" s="121" customFormat="1" ht="11.25">
      <c r="B55" s="149"/>
      <c r="C55" s="150"/>
    </row>
    <row r="56" spans="2:3" s="121" customFormat="1" ht="11.25">
      <c r="B56" s="149"/>
      <c r="C56" s="150"/>
    </row>
    <row r="57" spans="2:3" s="121" customFormat="1" ht="11.25">
      <c r="B57" s="149"/>
      <c r="C57" s="150"/>
    </row>
    <row r="58" spans="2:3" s="121" customFormat="1" ht="11.25">
      <c r="B58" s="149"/>
      <c r="C58" s="150"/>
    </row>
    <row r="59" spans="2:3" s="121" customFormat="1" ht="11.25">
      <c r="B59" s="149"/>
      <c r="C59" s="150"/>
    </row>
    <row r="60" spans="2:3" s="121" customFormat="1" ht="11.25">
      <c r="B60" s="149"/>
      <c r="C60" s="150"/>
    </row>
    <row r="61" spans="2:3" s="121" customFormat="1" ht="11.25">
      <c r="B61" s="149"/>
      <c r="C61" s="150"/>
    </row>
    <row r="62" spans="2:3" s="121" customFormat="1" ht="11.25">
      <c r="B62" s="149"/>
      <c r="C62" s="150"/>
    </row>
    <row r="63" spans="2:3" s="121" customFormat="1" ht="11.25">
      <c r="B63" s="149"/>
      <c r="C63" s="150"/>
    </row>
    <row r="64" spans="2:3" s="121" customFormat="1" ht="11.25">
      <c r="B64" s="149"/>
      <c r="C64" s="150"/>
    </row>
    <row r="65" spans="2:3" s="121" customFormat="1" ht="11.25">
      <c r="B65" s="149"/>
      <c r="C65" s="150"/>
    </row>
    <row r="66" spans="2:3" s="121" customFormat="1" ht="11.25">
      <c r="B66" s="149"/>
      <c r="C66" s="150"/>
    </row>
    <row r="67" spans="2:3" s="121" customFormat="1" ht="11.25">
      <c r="B67" s="149"/>
      <c r="C67" s="150"/>
    </row>
    <row r="68" spans="2:3" s="121" customFormat="1" ht="11.25">
      <c r="B68" s="149"/>
      <c r="C68" s="150"/>
    </row>
    <row r="69" spans="2:3" s="121" customFormat="1" ht="11.25">
      <c r="B69" s="149"/>
      <c r="C69" s="150"/>
    </row>
    <row r="70" spans="2:3" s="121" customFormat="1" ht="11.25">
      <c r="B70" s="149"/>
      <c r="C70" s="150"/>
    </row>
    <row r="71" spans="2:3" s="121" customFormat="1" ht="11.25">
      <c r="B71" s="149"/>
      <c r="C71" s="150"/>
    </row>
    <row r="72" spans="2:3" s="121" customFormat="1" ht="11.25">
      <c r="B72" s="149"/>
      <c r="C72" s="150"/>
    </row>
    <row r="73" spans="2:3" s="121" customFormat="1" ht="11.25">
      <c r="B73" s="149"/>
      <c r="C73" s="150"/>
    </row>
    <row r="74" spans="2:3" s="121" customFormat="1" ht="11.25">
      <c r="B74" s="149"/>
      <c r="C74" s="150"/>
    </row>
    <row r="75" spans="2:3" s="121" customFormat="1" ht="11.25">
      <c r="B75" s="149"/>
      <c r="C75" s="150"/>
    </row>
    <row r="76" spans="2:3" s="121" customFormat="1" ht="11.25">
      <c r="B76" s="149"/>
      <c r="C76" s="150"/>
    </row>
    <row r="77" spans="2:3" s="121" customFormat="1" ht="11.25">
      <c r="B77" s="149"/>
      <c r="C77" s="150"/>
    </row>
    <row r="78" spans="2:3" s="121" customFormat="1" ht="11.25">
      <c r="B78" s="149"/>
      <c r="C78" s="150"/>
    </row>
    <row r="79" spans="2:3" s="121" customFormat="1" ht="11.25">
      <c r="B79" s="149"/>
      <c r="C79" s="150"/>
    </row>
    <row r="80" spans="2:3" s="121" customFormat="1" ht="11.25">
      <c r="B80" s="149"/>
      <c r="C80" s="150"/>
    </row>
    <row r="81" spans="2:3" s="121" customFormat="1" ht="11.25">
      <c r="B81" s="149"/>
      <c r="C81" s="150"/>
    </row>
    <row r="82" spans="2:3" s="121" customFormat="1" ht="11.25">
      <c r="B82" s="149"/>
      <c r="C82" s="150"/>
    </row>
    <row r="83" spans="2:3" s="121" customFormat="1" ht="11.25">
      <c r="B83" s="149"/>
      <c r="C83" s="150"/>
    </row>
    <row r="84" spans="2:3" s="121" customFormat="1" ht="11.25">
      <c r="B84" s="149"/>
      <c r="C84" s="150"/>
    </row>
    <row r="85" spans="2:3" s="121" customFormat="1" ht="11.25">
      <c r="B85" s="149"/>
      <c r="C85" s="150"/>
    </row>
    <row r="86" spans="2:3" s="121" customFormat="1" ht="11.25">
      <c r="B86" s="149"/>
      <c r="C86" s="150"/>
    </row>
    <row r="87" spans="2:3" s="121" customFormat="1" ht="11.25">
      <c r="B87" s="149"/>
      <c r="C87" s="150"/>
    </row>
    <row r="88" spans="2:3" s="121" customFormat="1" ht="11.25">
      <c r="B88" s="149"/>
      <c r="C88" s="150"/>
    </row>
    <row r="89" spans="2:3" s="121" customFormat="1" ht="11.25">
      <c r="B89" s="149"/>
      <c r="C89" s="150"/>
    </row>
    <row r="90" spans="2:3" s="121" customFormat="1" ht="11.25">
      <c r="B90" s="149"/>
      <c r="C90" s="150"/>
    </row>
    <row r="91" spans="2:3" s="121" customFormat="1" ht="11.25">
      <c r="B91" s="149"/>
      <c r="C91" s="150"/>
    </row>
    <row r="92" spans="2:3" s="121" customFormat="1" ht="11.25">
      <c r="B92" s="149"/>
      <c r="C92" s="150"/>
    </row>
    <row r="93" spans="2:3" s="121" customFormat="1" ht="11.25">
      <c r="B93" s="149"/>
      <c r="C93" s="150"/>
    </row>
    <row r="94" spans="2:3" s="121" customFormat="1" ht="11.25">
      <c r="B94" s="149"/>
      <c r="C94" s="150"/>
    </row>
    <row r="95" spans="2:3" s="121" customFormat="1" ht="11.25">
      <c r="B95" s="149"/>
      <c r="C95" s="150"/>
    </row>
    <row r="96" spans="2:3" s="121" customFormat="1" ht="11.25">
      <c r="B96" s="149"/>
      <c r="C96" s="150"/>
    </row>
    <row r="97" spans="2:3" s="121" customFormat="1" ht="11.25">
      <c r="B97" s="149"/>
      <c r="C97" s="150"/>
    </row>
    <row r="98" spans="2:3" s="121" customFormat="1" ht="11.25">
      <c r="B98" s="149"/>
      <c r="C98" s="150"/>
    </row>
    <row r="99" spans="2:3" s="121" customFormat="1" ht="11.25">
      <c r="B99" s="149"/>
      <c r="C99" s="150"/>
    </row>
    <row r="100" spans="2:3" s="121" customFormat="1" ht="11.25">
      <c r="B100" s="149"/>
      <c r="C100" s="150"/>
    </row>
    <row r="101" spans="2:3" s="121" customFormat="1" ht="11.25">
      <c r="B101" s="149"/>
      <c r="C101" s="150"/>
    </row>
    <row r="102" spans="2:3" s="121" customFormat="1" ht="11.25">
      <c r="B102" s="149"/>
      <c r="C102" s="150"/>
    </row>
    <row r="103" spans="2:3" s="121" customFormat="1" ht="11.25">
      <c r="B103" s="149"/>
      <c r="C103" s="150"/>
    </row>
    <row r="104" spans="2:3" s="121" customFormat="1" ht="11.25">
      <c r="B104" s="149"/>
      <c r="C104" s="150"/>
    </row>
    <row r="105" spans="2:3" s="121" customFormat="1" ht="11.25">
      <c r="B105" s="149"/>
      <c r="C105" s="150"/>
    </row>
    <row r="106" spans="2:3" s="121" customFormat="1" ht="11.25">
      <c r="B106" s="149"/>
      <c r="C106" s="150"/>
    </row>
    <row r="107" spans="2:3" s="121" customFormat="1" ht="11.25">
      <c r="B107" s="149"/>
      <c r="C107" s="150"/>
    </row>
    <row r="108" spans="2:3" s="121" customFormat="1" ht="11.25">
      <c r="B108" s="149"/>
      <c r="C108" s="150"/>
    </row>
    <row r="109" spans="2:3" s="121" customFormat="1" ht="11.25">
      <c r="B109" s="149"/>
      <c r="C109" s="150"/>
    </row>
    <row r="110" spans="2:3" s="121" customFormat="1" ht="11.25">
      <c r="B110" s="149"/>
      <c r="C110" s="150"/>
    </row>
    <row r="111" spans="2:3" s="121" customFormat="1" ht="11.25">
      <c r="B111" s="149"/>
      <c r="C111" s="150"/>
    </row>
    <row r="112" spans="2:3" s="121" customFormat="1" ht="11.25">
      <c r="B112" s="149"/>
      <c r="C112" s="150"/>
    </row>
    <row r="113" spans="2:3" s="121" customFormat="1" ht="11.25">
      <c r="B113" s="149"/>
      <c r="C113" s="150"/>
    </row>
    <row r="114" spans="2:3" s="121" customFormat="1" ht="11.25">
      <c r="B114" s="149"/>
      <c r="C114" s="150"/>
    </row>
    <row r="115" spans="2:3" s="121" customFormat="1" ht="11.25">
      <c r="B115" s="149"/>
      <c r="C115" s="150"/>
    </row>
    <row r="116" spans="2:3" s="121" customFormat="1" ht="11.25">
      <c r="B116" s="149"/>
      <c r="C116" s="150"/>
    </row>
    <row r="117" spans="2:3" s="121" customFormat="1" ht="11.25">
      <c r="B117" s="149"/>
      <c r="C117" s="150"/>
    </row>
    <row r="118" spans="2:3" s="121" customFormat="1" ht="11.25">
      <c r="B118" s="149"/>
      <c r="C118" s="150"/>
    </row>
    <row r="119" spans="2:3" s="121" customFormat="1" ht="11.25">
      <c r="B119" s="149"/>
      <c r="C119" s="150"/>
    </row>
    <row r="120" spans="2:3" s="121" customFormat="1" ht="11.25">
      <c r="B120" s="149"/>
      <c r="C120" s="150"/>
    </row>
    <row r="121" spans="2:3" s="121" customFormat="1" ht="11.25">
      <c r="B121" s="149"/>
      <c r="C121" s="150"/>
    </row>
    <row r="122" spans="2:3" s="121" customFormat="1" ht="11.25">
      <c r="B122" s="149"/>
      <c r="C122" s="150"/>
    </row>
    <row r="123" spans="2:3" s="121" customFormat="1" ht="11.25">
      <c r="B123" s="149"/>
      <c r="C123" s="150"/>
    </row>
    <row r="124" spans="2:3" s="121" customFormat="1" ht="11.25">
      <c r="B124" s="149"/>
      <c r="C124" s="150"/>
    </row>
    <row r="125" spans="2:3" s="121" customFormat="1" ht="11.25">
      <c r="B125" s="149"/>
      <c r="C125" s="150"/>
    </row>
    <row r="126" spans="2:3" s="121" customFormat="1" ht="11.25">
      <c r="B126" s="149"/>
      <c r="C126" s="150"/>
    </row>
    <row r="127" spans="2:3" s="121" customFormat="1" ht="11.25">
      <c r="B127" s="149"/>
      <c r="C127" s="150"/>
    </row>
    <row r="128" spans="2:3" s="121" customFormat="1" ht="11.25">
      <c r="B128" s="149"/>
      <c r="C128" s="150"/>
    </row>
    <row r="129" spans="2:3" s="121" customFormat="1" ht="11.25">
      <c r="B129" s="149"/>
      <c r="C129" s="150"/>
    </row>
    <row r="130" spans="2:3" s="121" customFormat="1" ht="11.25">
      <c r="B130" s="149"/>
      <c r="C130" s="150"/>
    </row>
    <row r="131" spans="2:3" s="121" customFormat="1" ht="11.25">
      <c r="B131" s="149"/>
      <c r="C131" s="150"/>
    </row>
    <row r="132" spans="2:3" s="121" customFormat="1" ht="11.25">
      <c r="B132" s="149"/>
      <c r="C132" s="150"/>
    </row>
    <row r="133" spans="2:3" s="121" customFormat="1" ht="11.25">
      <c r="B133" s="149"/>
      <c r="C133" s="150"/>
    </row>
    <row r="134" spans="2:3" s="121" customFormat="1" ht="11.25">
      <c r="B134" s="149"/>
      <c r="C134" s="150"/>
    </row>
    <row r="135" spans="2:3" s="121" customFormat="1" ht="11.25">
      <c r="B135" s="149"/>
      <c r="C135" s="150"/>
    </row>
    <row r="136" spans="2:3" s="121" customFormat="1" ht="11.25">
      <c r="B136" s="149"/>
      <c r="C136" s="150"/>
    </row>
    <row r="137" spans="2:3" s="121" customFormat="1" ht="11.25">
      <c r="B137" s="149"/>
      <c r="C137" s="150"/>
    </row>
    <row r="138" spans="2:3" s="121" customFormat="1" ht="11.25">
      <c r="B138" s="149"/>
      <c r="C138" s="150"/>
    </row>
    <row r="139" spans="2:3" s="121" customFormat="1" ht="11.25">
      <c r="B139" s="149"/>
      <c r="C139" s="150"/>
    </row>
    <row r="140" spans="2:3" s="121" customFormat="1" ht="11.25">
      <c r="B140" s="149"/>
      <c r="C140" s="150"/>
    </row>
    <row r="141" spans="2:3" s="121" customFormat="1" ht="11.25">
      <c r="B141" s="149"/>
      <c r="C141" s="150"/>
    </row>
    <row r="142" spans="2:3" s="121" customFormat="1" ht="11.25">
      <c r="B142" s="149"/>
      <c r="C142" s="150"/>
    </row>
    <row r="143" spans="2:3" s="121" customFormat="1" ht="11.25">
      <c r="B143" s="149"/>
      <c r="C143" s="150"/>
    </row>
    <row r="144" spans="2:3" s="121" customFormat="1" ht="11.25">
      <c r="B144" s="149"/>
      <c r="C144" s="150"/>
    </row>
    <row r="145" spans="2:3" s="121" customFormat="1" ht="11.25">
      <c r="B145" s="149"/>
      <c r="C145" s="150"/>
    </row>
    <row r="146" spans="2:3" s="121" customFormat="1" ht="11.25">
      <c r="B146" s="149"/>
      <c r="C146" s="150"/>
    </row>
    <row r="147" spans="2:3" s="121" customFormat="1" ht="11.25">
      <c r="B147" s="149"/>
      <c r="C147" s="150"/>
    </row>
    <row r="148" spans="2:3" s="121" customFormat="1" ht="11.25">
      <c r="B148" s="149"/>
      <c r="C148" s="150"/>
    </row>
    <row r="149" spans="2:3" s="121" customFormat="1" ht="11.25">
      <c r="B149" s="149"/>
      <c r="C149" s="150"/>
    </row>
    <row r="150" spans="2:3" s="121" customFormat="1" ht="11.25">
      <c r="B150" s="149"/>
      <c r="C150" s="150"/>
    </row>
    <row r="151" spans="2:3" s="121" customFormat="1" ht="11.25">
      <c r="B151" s="149"/>
      <c r="C151" s="150"/>
    </row>
    <row r="152" spans="2:3" s="121" customFormat="1" ht="11.25">
      <c r="B152" s="149"/>
      <c r="C152" s="150"/>
    </row>
    <row r="153" spans="2:3" s="121" customFormat="1" ht="11.25">
      <c r="B153" s="149"/>
      <c r="C153" s="150"/>
    </row>
    <row r="154" spans="2:3" s="121" customFormat="1" ht="11.25">
      <c r="B154" s="149"/>
      <c r="C154" s="150"/>
    </row>
    <row r="155" spans="2:3" s="121" customFormat="1" ht="11.25">
      <c r="B155" s="149"/>
      <c r="C155" s="150"/>
    </row>
    <row r="156" spans="2:3" s="121" customFormat="1" ht="11.25">
      <c r="B156" s="149"/>
      <c r="C156" s="150"/>
    </row>
    <row r="157" spans="2:3" s="121" customFormat="1" ht="11.25">
      <c r="B157" s="149"/>
      <c r="C157" s="150"/>
    </row>
    <row r="158" spans="2:3" s="121" customFormat="1" ht="11.25">
      <c r="B158" s="149"/>
      <c r="C158" s="150"/>
    </row>
    <row r="159" spans="2:3" s="121" customFormat="1" ht="11.25">
      <c r="B159" s="149"/>
      <c r="C159" s="150"/>
    </row>
    <row r="160" spans="2:3" s="121" customFormat="1" ht="11.25">
      <c r="B160" s="149"/>
      <c r="C160" s="150"/>
    </row>
    <row r="161" spans="2:3" s="121" customFormat="1" ht="11.25">
      <c r="B161" s="149"/>
      <c r="C161" s="150"/>
    </row>
    <row r="162" spans="2:3" s="121" customFormat="1" ht="11.25">
      <c r="B162" s="149"/>
      <c r="C162" s="150"/>
    </row>
    <row r="163" spans="2:3" s="121" customFormat="1" ht="11.25">
      <c r="B163" s="149"/>
      <c r="C163" s="150"/>
    </row>
    <row r="164" spans="2:3" s="121" customFormat="1" ht="11.25">
      <c r="B164" s="149"/>
      <c r="C164" s="150"/>
    </row>
    <row r="165" spans="2:3" s="121" customFormat="1" ht="11.25">
      <c r="B165" s="149"/>
      <c r="C165" s="150"/>
    </row>
    <row r="166" spans="2:3" s="121" customFormat="1" ht="11.25">
      <c r="B166" s="149"/>
      <c r="C166" s="150"/>
    </row>
    <row r="167" spans="2:3" s="121" customFormat="1" ht="11.25">
      <c r="B167" s="149"/>
      <c r="C167" s="150"/>
    </row>
    <row r="168" spans="2:3" s="121" customFormat="1" ht="11.25">
      <c r="B168" s="149"/>
      <c r="C168" s="150"/>
    </row>
    <row r="169" spans="2:3" s="121" customFormat="1" ht="11.25">
      <c r="B169" s="149"/>
      <c r="C169" s="150"/>
    </row>
    <row r="170" spans="2:3" s="121" customFormat="1" ht="11.25">
      <c r="B170" s="149"/>
      <c r="C170" s="150"/>
    </row>
    <row r="171" spans="2:3" s="121" customFormat="1" ht="11.25">
      <c r="B171" s="149"/>
      <c r="C171" s="150"/>
    </row>
    <row r="172" spans="2:3" s="121" customFormat="1" ht="11.25">
      <c r="B172" s="149"/>
      <c r="C172" s="150"/>
    </row>
    <row r="173" spans="2:3" s="121" customFormat="1" ht="11.25">
      <c r="B173" s="149"/>
      <c r="C173" s="150"/>
    </row>
    <row r="174" spans="2:3" s="121" customFormat="1" ht="11.25">
      <c r="B174" s="149"/>
      <c r="C174" s="150"/>
    </row>
    <row r="175" spans="2:3" s="121" customFormat="1" ht="11.25">
      <c r="B175" s="149"/>
      <c r="C175" s="150"/>
    </row>
    <row r="176" spans="2:3" s="121" customFormat="1" ht="11.25">
      <c r="B176" s="149"/>
      <c r="C176" s="150"/>
    </row>
    <row r="177" spans="2:3" s="121" customFormat="1" ht="11.25">
      <c r="B177" s="149"/>
      <c r="C177" s="150"/>
    </row>
    <row r="178" spans="2:3" s="121" customFormat="1" ht="11.25">
      <c r="B178" s="149"/>
      <c r="C178" s="150"/>
    </row>
    <row r="179" spans="2:3" s="121" customFormat="1" ht="11.25">
      <c r="B179" s="149"/>
      <c r="C179" s="150"/>
    </row>
    <row r="180" spans="2:3" s="121" customFormat="1" ht="11.25">
      <c r="B180" s="149"/>
      <c r="C180" s="150"/>
    </row>
    <row r="181" spans="2:3" s="121" customFormat="1" ht="11.25">
      <c r="B181" s="149"/>
      <c r="C181" s="150"/>
    </row>
    <row r="182" spans="2:3" s="121" customFormat="1" ht="11.25">
      <c r="B182" s="149"/>
      <c r="C182" s="150"/>
    </row>
    <row r="183" spans="2:3" s="121" customFormat="1" ht="11.25">
      <c r="B183" s="149"/>
      <c r="C183" s="150"/>
    </row>
    <row r="184" spans="2:3" s="121" customFormat="1" ht="11.25">
      <c r="B184" s="149"/>
      <c r="C184" s="150"/>
    </row>
    <row r="185" spans="2:3" s="121" customFormat="1" ht="11.25">
      <c r="B185" s="149"/>
      <c r="C185" s="150"/>
    </row>
    <row r="186" spans="2:3" s="121" customFormat="1" ht="11.25">
      <c r="B186" s="149"/>
      <c r="C186" s="150"/>
    </row>
    <row r="187" spans="2:3" s="121" customFormat="1" ht="11.25">
      <c r="B187" s="149"/>
      <c r="C187" s="150"/>
    </row>
    <row r="188" spans="2:3" s="121" customFormat="1" ht="11.25">
      <c r="B188" s="149"/>
      <c r="C188" s="150"/>
    </row>
    <row r="189" spans="2:3" s="121" customFormat="1" ht="11.25">
      <c r="B189" s="149"/>
      <c r="C189" s="150"/>
    </row>
    <row r="190" spans="2:3" s="121" customFormat="1" ht="11.25">
      <c r="B190" s="149"/>
      <c r="C190" s="150"/>
    </row>
    <row r="191" spans="2:3" s="121" customFormat="1" ht="11.25">
      <c r="B191" s="149"/>
      <c r="C191" s="150"/>
    </row>
    <row r="192" spans="2:3" s="121" customFormat="1" ht="11.25">
      <c r="B192" s="149"/>
      <c r="C192" s="150"/>
    </row>
    <row r="193" spans="2:3" s="121" customFormat="1" ht="11.25">
      <c r="B193" s="149"/>
      <c r="C193" s="150"/>
    </row>
    <row r="194" spans="2:3" s="121" customFormat="1" ht="11.25">
      <c r="B194" s="149"/>
      <c r="C194" s="150"/>
    </row>
    <row r="195" spans="2:3" s="121" customFormat="1" ht="11.25">
      <c r="B195" s="149"/>
      <c r="C195" s="150"/>
    </row>
    <row r="196" spans="2:3" s="121" customFormat="1" ht="11.25">
      <c r="B196" s="149"/>
      <c r="C196" s="150"/>
    </row>
    <row r="197" spans="2:3" s="121" customFormat="1" ht="11.25">
      <c r="B197" s="149"/>
      <c r="C197" s="150"/>
    </row>
    <row r="198" spans="2:3" s="121" customFormat="1" ht="11.25">
      <c r="B198" s="149"/>
      <c r="C198" s="150"/>
    </row>
    <row r="199" spans="2:3" s="121" customFormat="1" ht="11.25">
      <c r="B199" s="149"/>
      <c r="C199" s="150"/>
    </row>
    <row r="200" spans="2:3" s="121" customFormat="1" ht="11.25">
      <c r="B200" s="149"/>
      <c r="C200" s="150"/>
    </row>
    <row r="201" spans="2:3" s="121" customFormat="1" ht="11.25">
      <c r="B201" s="149"/>
      <c r="C201" s="150"/>
    </row>
    <row r="202" spans="2:3" s="121" customFormat="1" ht="11.25">
      <c r="B202" s="149"/>
      <c r="C202" s="150"/>
    </row>
    <row r="203" spans="2:3" s="121" customFormat="1" ht="11.25">
      <c r="B203" s="149"/>
      <c r="C203" s="150"/>
    </row>
    <row r="204" spans="2:3" s="121" customFormat="1" ht="11.25">
      <c r="B204" s="149"/>
      <c r="C204" s="150"/>
    </row>
    <row r="205" spans="2:3" s="121" customFormat="1" ht="11.25">
      <c r="B205" s="149"/>
      <c r="C205" s="150"/>
    </row>
    <row r="206" spans="2:3" s="121" customFormat="1" ht="11.25">
      <c r="B206" s="149"/>
      <c r="C206" s="150"/>
    </row>
    <row r="207" spans="2:3" s="121" customFormat="1" ht="11.25">
      <c r="B207" s="149"/>
      <c r="C207" s="150"/>
    </row>
    <row r="208" spans="2:3" s="121" customFormat="1" ht="11.25">
      <c r="B208" s="149"/>
      <c r="C208" s="150"/>
    </row>
    <row r="209" spans="2:3" s="121" customFormat="1" ht="11.25">
      <c r="B209" s="149"/>
      <c r="C209" s="150"/>
    </row>
    <row r="210" spans="2:3" s="121" customFormat="1" ht="11.25">
      <c r="B210" s="149"/>
      <c r="C210" s="150"/>
    </row>
    <row r="211" spans="2:3" s="121" customFormat="1" ht="11.25">
      <c r="B211" s="149"/>
      <c r="C211" s="150"/>
    </row>
    <row r="212" spans="2:3" s="121" customFormat="1" ht="11.25">
      <c r="B212" s="149"/>
      <c r="C212" s="150"/>
    </row>
    <row r="213" spans="2:3" s="121" customFormat="1" ht="11.25">
      <c r="B213" s="149"/>
      <c r="C213" s="150"/>
    </row>
    <row r="214" spans="2:3" s="121" customFormat="1" ht="11.25">
      <c r="B214" s="149"/>
      <c r="C214" s="150"/>
    </row>
    <row r="215" spans="2:3" s="121" customFormat="1" ht="11.25">
      <c r="B215" s="149"/>
      <c r="C215" s="150"/>
    </row>
    <row r="216" spans="2:3" s="121" customFormat="1" ht="11.25">
      <c r="B216" s="149"/>
      <c r="C216" s="150"/>
    </row>
    <row r="217" spans="2:3" s="121" customFormat="1" ht="11.25">
      <c r="B217" s="149"/>
      <c r="C217" s="150"/>
    </row>
    <row r="218" spans="2:3" s="121" customFormat="1" ht="11.25">
      <c r="B218" s="149"/>
      <c r="C218" s="150"/>
    </row>
    <row r="219" spans="2:3" s="121" customFormat="1" ht="11.25">
      <c r="B219" s="149"/>
      <c r="C219" s="150"/>
    </row>
    <row r="220" spans="2:3" s="121" customFormat="1" ht="11.25">
      <c r="B220" s="149"/>
      <c r="C220" s="150"/>
    </row>
    <row r="221" spans="2:3" s="121" customFormat="1" ht="11.25">
      <c r="B221" s="149"/>
      <c r="C221" s="150"/>
    </row>
    <row r="222" spans="2:3" s="121" customFormat="1" ht="11.25">
      <c r="B222" s="149"/>
      <c r="C222" s="150"/>
    </row>
    <row r="223" spans="2:3" s="121" customFormat="1" ht="11.25">
      <c r="B223" s="149"/>
      <c r="C223" s="150"/>
    </row>
    <row r="224" spans="2:3" s="121" customFormat="1" ht="11.25">
      <c r="B224" s="149"/>
      <c r="C224" s="150"/>
    </row>
    <row r="225" spans="2:3" s="121" customFormat="1" ht="11.25">
      <c r="B225" s="149"/>
      <c r="C225" s="150"/>
    </row>
    <row r="226" spans="2:3" s="121" customFormat="1" ht="11.25">
      <c r="B226" s="149"/>
      <c r="C226" s="150"/>
    </row>
    <row r="227" spans="2:3" s="121" customFormat="1" ht="11.25">
      <c r="B227" s="149"/>
      <c r="C227" s="150"/>
    </row>
    <row r="228" spans="2:3" s="121" customFormat="1" ht="11.25">
      <c r="B228" s="149"/>
      <c r="C228" s="150"/>
    </row>
    <row r="229" spans="2:3" s="121" customFormat="1" ht="11.25">
      <c r="B229" s="149"/>
      <c r="C229" s="150"/>
    </row>
    <row r="230" spans="2:3" s="121" customFormat="1" ht="11.25">
      <c r="B230" s="149"/>
      <c r="C230" s="150"/>
    </row>
    <row r="231" spans="2:3" s="121" customFormat="1" ht="11.25">
      <c r="B231" s="149"/>
      <c r="C231" s="150"/>
    </row>
    <row r="232" spans="2:3" s="121" customFormat="1" ht="11.25">
      <c r="B232" s="149"/>
      <c r="C232" s="150"/>
    </row>
    <row r="233" spans="2:3" s="121" customFormat="1" ht="11.25">
      <c r="B233" s="149"/>
      <c r="C233" s="150"/>
    </row>
    <row r="234" spans="2:3" s="121" customFormat="1" ht="11.25">
      <c r="B234" s="149"/>
      <c r="C234" s="150"/>
    </row>
    <row r="235" spans="2:3" s="121" customFormat="1" ht="11.25">
      <c r="B235" s="149"/>
      <c r="C235" s="150"/>
    </row>
    <row r="236" spans="2:3" s="121" customFormat="1" ht="11.25">
      <c r="B236" s="149"/>
      <c r="C236" s="150"/>
    </row>
    <row r="237" spans="2:3" s="121" customFormat="1" ht="11.25">
      <c r="B237" s="149"/>
      <c r="C237" s="150"/>
    </row>
    <row r="238" spans="2:3" s="121" customFormat="1" ht="11.25">
      <c r="B238" s="149"/>
      <c r="C238" s="150"/>
    </row>
    <row r="239" spans="2:3" s="121" customFormat="1" ht="11.25">
      <c r="B239" s="149"/>
      <c r="C239" s="150"/>
    </row>
    <row r="240" spans="2:3" s="121" customFormat="1" ht="11.25">
      <c r="B240" s="149"/>
      <c r="C240" s="150"/>
    </row>
    <row r="241" spans="2:3" s="121" customFormat="1" ht="11.25">
      <c r="B241" s="149"/>
      <c r="C241" s="150"/>
    </row>
    <row r="242" spans="2:3" s="121" customFormat="1" ht="11.25">
      <c r="B242" s="149"/>
      <c r="C242" s="150"/>
    </row>
    <row r="243" spans="2:3" s="121" customFormat="1" ht="11.25">
      <c r="B243" s="149"/>
      <c r="C243" s="150"/>
    </row>
    <row r="244" spans="2:3" s="121" customFormat="1" ht="11.25">
      <c r="B244" s="149"/>
      <c r="C244" s="150"/>
    </row>
    <row r="245" spans="2:3" s="121" customFormat="1" ht="11.25">
      <c r="B245" s="149"/>
      <c r="C245" s="150"/>
    </row>
    <row r="246" spans="2:3" s="121" customFormat="1" ht="11.25">
      <c r="B246" s="149"/>
      <c r="C246" s="150"/>
    </row>
    <row r="247" spans="2:3" s="121" customFormat="1" ht="11.25">
      <c r="B247" s="149"/>
      <c r="C247" s="150"/>
    </row>
    <row r="248" spans="2:3" s="121" customFormat="1" ht="11.25">
      <c r="B248" s="149"/>
      <c r="C248" s="150"/>
    </row>
    <row r="249" spans="2:3" s="121" customFormat="1" ht="11.25">
      <c r="B249" s="149"/>
      <c r="C249" s="150"/>
    </row>
    <row r="250" spans="2:3" s="121" customFormat="1" ht="11.25">
      <c r="B250" s="149"/>
      <c r="C250" s="150"/>
    </row>
    <row r="251" spans="2:3" s="121" customFormat="1" ht="11.25">
      <c r="B251" s="149"/>
      <c r="C251" s="150"/>
    </row>
    <row r="252" spans="2:3" s="121" customFormat="1" ht="11.25">
      <c r="B252" s="149"/>
      <c r="C252" s="150"/>
    </row>
    <row r="253" spans="2:3" s="121" customFormat="1" ht="11.25">
      <c r="B253" s="149"/>
      <c r="C253" s="150"/>
    </row>
    <row r="254" spans="2:3" s="121" customFormat="1" ht="11.25">
      <c r="B254" s="149"/>
      <c r="C254" s="150"/>
    </row>
    <row r="255" spans="2:3" s="121" customFormat="1" ht="11.25">
      <c r="B255" s="149"/>
      <c r="C255" s="150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4799999999999999" right="0.51" top="0.98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0" zoomScaleNormal="70" workbookViewId="0" topLeftCell="A1">
      <selection activeCell="B6" sqref="B6"/>
    </sheetView>
  </sheetViews>
  <sheetFormatPr defaultColWidth="9.00390625" defaultRowHeight="14.25"/>
  <cols>
    <col min="1" max="1" width="41.25390625" style="0" customWidth="1"/>
    <col min="2" max="2" width="16.75390625" style="92" customWidth="1"/>
    <col min="3" max="3" width="32.00390625" style="0" customWidth="1"/>
    <col min="4" max="4" width="33.75390625" style="0" customWidth="1"/>
    <col min="5" max="5" width="16.50390625" style="92" customWidth="1"/>
    <col min="6" max="6" width="33.25390625" style="0" customWidth="1"/>
  </cols>
  <sheetData>
    <row r="1" ht="27.75" customHeight="1">
      <c r="A1" s="93"/>
    </row>
    <row r="2" spans="1:6" ht="33" customHeight="1">
      <c r="A2" s="94" t="s">
        <v>72</v>
      </c>
      <c r="B2" s="94"/>
      <c r="C2" s="94"/>
      <c r="D2" s="94"/>
      <c r="E2" s="94"/>
      <c r="F2" s="94"/>
    </row>
    <row r="3" spans="1:6" ht="28.5" customHeight="1">
      <c r="A3" s="95"/>
      <c r="B3" s="96"/>
      <c r="C3" s="95"/>
      <c r="F3" s="97" t="s">
        <v>73</v>
      </c>
    </row>
    <row r="4" spans="1:6" s="90" customFormat="1" ht="45.75" customHeight="1">
      <c r="A4" s="98" t="s">
        <v>74</v>
      </c>
      <c r="B4" s="98"/>
      <c r="C4" s="98"/>
      <c r="D4" s="98" t="s">
        <v>75</v>
      </c>
      <c r="E4" s="98"/>
      <c r="F4" s="98"/>
    </row>
    <row r="5" spans="1:6" s="90" customFormat="1" ht="45.75" customHeight="1">
      <c r="A5" s="98" t="s">
        <v>76</v>
      </c>
      <c r="B5" s="98" t="s">
        <v>77</v>
      </c>
      <c r="C5" s="98" t="s">
        <v>45</v>
      </c>
      <c r="D5" s="98" t="s">
        <v>76</v>
      </c>
      <c r="E5" s="98" t="s">
        <v>77</v>
      </c>
      <c r="F5" s="98" t="s">
        <v>45</v>
      </c>
    </row>
    <row r="6" spans="1:6" s="90" customFormat="1" ht="45.75" customHeight="1">
      <c r="A6" s="99" t="s">
        <v>78</v>
      </c>
      <c r="B6" s="100">
        <v>92410</v>
      </c>
      <c r="C6" s="98"/>
      <c r="D6" s="99" t="s">
        <v>79</v>
      </c>
      <c r="E6" s="100">
        <v>241062</v>
      </c>
      <c r="F6" s="101"/>
    </row>
    <row r="7" spans="1:6" s="90" customFormat="1" ht="45.75" customHeight="1">
      <c r="A7" s="99" t="s">
        <v>80</v>
      </c>
      <c r="B7" s="102">
        <v>16184</v>
      </c>
      <c r="C7" s="101"/>
      <c r="D7" s="99" t="s">
        <v>81</v>
      </c>
      <c r="E7" s="100"/>
      <c r="F7" s="99"/>
    </row>
    <row r="8" spans="1:6" s="90" customFormat="1" ht="45.75" customHeight="1">
      <c r="A8" s="103" t="s">
        <v>82</v>
      </c>
      <c r="B8" s="104"/>
      <c r="C8" s="99"/>
      <c r="D8" s="99" t="s">
        <v>83</v>
      </c>
      <c r="E8" s="105"/>
      <c r="F8" s="99"/>
    </row>
    <row r="9" spans="1:6" s="90" customFormat="1" ht="45.75" customHeight="1">
      <c r="A9" s="103" t="s">
        <v>84</v>
      </c>
      <c r="B9" s="104">
        <v>16184</v>
      </c>
      <c r="C9" s="103"/>
      <c r="D9" s="106" t="s">
        <v>85</v>
      </c>
      <c r="E9" s="107"/>
      <c r="F9" s="108" t="s">
        <v>86</v>
      </c>
    </row>
    <row r="10" spans="1:6" s="90" customFormat="1" ht="45.75" customHeight="1">
      <c r="A10" s="103" t="s">
        <v>87</v>
      </c>
      <c r="B10" s="104"/>
      <c r="C10" s="103"/>
      <c r="D10" s="99" t="s">
        <v>88</v>
      </c>
      <c r="E10" s="105"/>
      <c r="F10" s="109"/>
    </row>
    <row r="11" spans="1:6" s="90" customFormat="1" ht="45.75" customHeight="1">
      <c r="A11" s="103" t="s">
        <v>89</v>
      </c>
      <c r="B11" s="104"/>
      <c r="C11" s="103"/>
      <c r="D11" s="110"/>
      <c r="E11" s="111"/>
      <c r="F11" s="101"/>
    </row>
    <row r="12" spans="1:6" s="90" customFormat="1" ht="45.75" customHeight="1">
      <c r="A12" s="103" t="s">
        <v>90</v>
      </c>
      <c r="B12" s="100">
        <v>132468</v>
      </c>
      <c r="C12" s="103"/>
      <c r="D12" s="112"/>
      <c r="E12" s="111"/>
      <c r="F12" s="101"/>
    </row>
    <row r="13" spans="1:6" s="90" customFormat="1" ht="45.75" customHeight="1">
      <c r="A13" s="103" t="s">
        <v>91</v>
      </c>
      <c r="B13" s="104"/>
      <c r="C13" s="103"/>
      <c r="D13" s="103" t="s">
        <v>9</v>
      </c>
      <c r="E13" s="105"/>
      <c r="F13" s="109"/>
    </row>
    <row r="14" spans="1:6" s="90" customFormat="1" ht="45.75" customHeight="1">
      <c r="A14" s="103" t="s">
        <v>92</v>
      </c>
      <c r="B14" s="113"/>
      <c r="C14" s="103"/>
      <c r="D14" s="103"/>
      <c r="E14" s="114"/>
      <c r="F14" s="109"/>
    </row>
    <row r="15" spans="1:6" s="91" customFormat="1" ht="45.75" customHeight="1">
      <c r="A15" s="98" t="s">
        <v>93</v>
      </c>
      <c r="B15" s="115">
        <f>B13+B12+B11+B7+B6+B14</f>
        <v>241062</v>
      </c>
      <c r="C15" s="98"/>
      <c r="D15" s="98" t="s">
        <v>94</v>
      </c>
      <c r="E15" s="115">
        <f>E6+E7+E8+E9+E10</f>
        <v>241062</v>
      </c>
      <c r="F15" s="112"/>
    </row>
    <row r="16" spans="1:6" ht="14.25">
      <c r="A16" s="116"/>
      <c r="B16" s="117"/>
      <c r="C16" s="116"/>
      <c r="D16" s="116"/>
      <c r="E16" s="117"/>
      <c r="F16" s="116"/>
    </row>
    <row r="17" spans="1:6" ht="14.25">
      <c r="A17" s="118"/>
      <c r="B17" s="119"/>
      <c r="C17" s="118"/>
      <c r="D17" s="118"/>
      <c r="E17" s="119"/>
      <c r="F17" s="118"/>
    </row>
    <row r="18" spans="1:6" ht="14.25">
      <c r="A18" s="118"/>
      <c r="B18" s="119"/>
      <c r="C18" s="118"/>
      <c r="D18" s="118"/>
      <c r="E18" s="119"/>
      <c r="F18" s="118"/>
    </row>
    <row r="19" spans="1:6" ht="14.25">
      <c r="A19" s="118"/>
      <c r="B19" s="119"/>
      <c r="C19" s="118"/>
      <c r="D19" s="118"/>
      <c r="E19" s="119"/>
      <c r="F19" s="118"/>
    </row>
    <row r="20" spans="1:6" ht="14.25">
      <c r="A20" s="118"/>
      <c r="B20" s="119"/>
      <c r="C20" s="118"/>
      <c r="D20" s="118"/>
      <c r="E20" s="119"/>
      <c r="F20" s="118"/>
    </row>
    <row r="21" spans="1:6" ht="14.25">
      <c r="A21" s="118"/>
      <c r="B21" s="119"/>
      <c r="C21" s="118"/>
      <c r="D21" s="118"/>
      <c r="E21" s="119"/>
      <c r="F21" s="118"/>
    </row>
    <row r="22" spans="1:6" ht="14.25">
      <c r="A22" s="118"/>
      <c r="B22" s="119"/>
      <c r="C22" s="118"/>
      <c r="D22" s="118"/>
      <c r="E22" s="119"/>
      <c r="F22" s="118"/>
    </row>
    <row r="23" spans="1:6" ht="14.25">
      <c r="A23" s="118"/>
      <c r="B23" s="119"/>
      <c r="C23" s="118"/>
      <c r="D23" s="118"/>
      <c r="E23" s="119"/>
      <c r="F23" s="118"/>
    </row>
    <row r="24" spans="1:6" ht="14.25">
      <c r="A24" s="118"/>
      <c r="B24" s="119"/>
      <c r="C24" s="118"/>
      <c r="D24" s="118"/>
      <c r="E24" s="119"/>
      <c r="F24" s="118"/>
    </row>
    <row r="25" spans="1:6" ht="14.25">
      <c r="A25" s="118"/>
      <c r="B25" s="119"/>
      <c r="C25" s="118"/>
      <c r="D25" s="118"/>
      <c r="E25" s="119"/>
      <c r="F25" s="118"/>
    </row>
    <row r="26" spans="1:6" ht="14.25">
      <c r="A26" s="118"/>
      <c r="B26" s="119"/>
      <c r="C26" s="118"/>
      <c r="D26" s="118"/>
      <c r="E26" s="119"/>
      <c r="F26" s="118"/>
    </row>
    <row r="27" spans="1:6" ht="14.25">
      <c r="A27" s="118"/>
      <c r="B27" s="119"/>
      <c r="C27" s="118"/>
      <c r="D27" s="118"/>
      <c r="E27" s="119"/>
      <c r="F27" s="118"/>
    </row>
    <row r="28" spans="1:6" ht="14.25">
      <c r="A28" s="118"/>
      <c r="B28" s="119"/>
      <c r="C28" s="118"/>
      <c r="D28" s="118"/>
      <c r="E28" s="119"/>
      <c r="F28" s="118"/>
    </row>
    <row r="29" spans="1:6" ht="14.25">
      <c r="A29" s="118"/>
      <c r="B29" s="119"/>
      <c r="C29" s="118"/>
      <c r="D29" s="118"/>
      <c r="E29" s="119"/>
      <c r="F29" s="118"/>
    </row>
    <row r="30" spans="1:6" ht="14.25">
      <c r="A30" s="118"/>
      <c r="B30" s="119"/>
      <c r="C30" s="118"/>
      <c r="D30" s="118"/>
      <c r="E30" s="119"/>
      <c r="F30" s="118"/>
    </row>
    <row r="31" spans="1:6" ht="14.25">
      <c r="A31" s="118"/>
      <c r="B31" s="119"/>
      <c r="C31" s="118"/>
      <c r="D31" s="118"/>
      <c r="E31" s="119"/>
      <c r="F31" s="118"/>
    </row>
    <row r="32" spans="1:6" ht="14.25">
      <c r="A32" s="118"/>
      <c r="B32" s="119"/>
      <c r="C32" s="118"/>
      <c r="D32" s="118"/>
      <c r="E32" s="119"/>
      <c r="F32" s="118"/>
    </row>
    <row r="33" spans="1:6" ht="14.25">
      <c r="A33" s="118"/>
      <c r="B33" s="119"/>
      <c r="C33" s="118"/>
      <c r="D33" s="118"/>
      <c r="E33" s="119"/>
      <c r="F33" s="118"/>
    </row>
    <row r="34" spans="1:6" ht="14.25">
      <c r="A34" s="118"/>
      <c r="B34" s="119"/>
      <c r="C34" s="118"/>
      <c r="D34" s="118"/>
      <c r="E34" s="119"/>
      <c r="F34" s="118"/>
    </row>
    <row r="35" spans="1:6" ht="14.25">
      <c r="A35" s="118"/>
      <c r="B35" s="119"/>
      <c r="C35" s="118"/>
      <c r="D35" s="118"/>
      <c r="E35" s="119"/>
      <c r="F35" s="118"/>
    </row>
  </sheetData>
  <sheetProtection/>
  <mergeCells count="3">
    <mergeCell ref="A2:F2"/>
    <mergeCell ref="A4:C4"/>
    <mergeCell ref="D4:F4"/>
  </mergeCells>
  <printOptions horizontalCentered="1"/>
  <pageMargins left="0.7" right="0.78" top="0.78" bottom="0.9" header="0.23999999999999996" footer="0.51"/>
  <pageSetup firstPageNumber="46" useFirstPageNumber="1"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F28" sqref="F28:G28"/>
    </sheetView>
  </sheetViews>
  <sheetFormatPr defaultColWidth="9.125" defaultRowHeight="14.25"/>
  <cols>
    <col min="1" max="1" width="23.875" style="77" customWidth="1"/>
    <col min="2" max="2" width="10.00390625" style="77" customWidth="1"/>
    <col min="3" max="3" width="10.25390625" style="77" customWidth="1"/>
    <col min="4" max="4" width="7.375" style="77" customWidth="1"/>
    <col min="5" max="5" width="44.125" style="77" customWidth="1"/>
    <col min="6" max="6" width="9.75390625" style="77" customWidth="1"/>
    <col min="7" max="7" width="8.75390625" style="77" customWidth="1"/>
    <col min="8" max="8" width="6.375" style="78" customWidth="1"/>
    <col min="9" max="251" width="9.125" style="78" customWidth="1"/>
    <col min="252" max="16384" width="9.125" style="78" customWidth="1"/>
  </cols>
  <sheetData>
    <row r="1" spans="1:8" ht="38.25" customHeight="1">
      <c r="A1" s="79" t="s">
        <v>95</v>
      </c>
      <c r="B1" s="79"/>
      <c r="C1" s="79"/>
      <c r="D1" s="79"/>
      <c r="E1" s="79"/>
      <c r="F1" s="79"/>
      <c r="G1" s="79"/>
      <c r="H1" s="79"/>
    </row>
    <row r="2" spans="2:8" ht="24.75" customHeight="1">
      <c r="B2" s="80"/>
      <c r="C2" s="80"/>
      <c r="D2" s="80"/>
      <c r="E2" s="80"/>
      <c r="F2" s="80"/>
      <c r="G2" s="81" t="s">
        <v>96</v>
      </c>
      <c r="H2" s="80"/>
    </row>
    <row r="3" spans="1:8" s="75" customFormat="1" ht="30.75" customHeight="1">
      <c r="A3" s="82" t="s">
        <v>97</v>
      </c>
      <c r="B3" s="83" t="s">
        <v>98</v>
      </c>
      <c r="C3" s="83" t="s">
        <v>99</v>
      </c>
      <c r="D3" s="83" t="s">
        <v>100</v>
      </c>
      <c r="E3" s="83" t="s">
        <v>97</v>
      </c>
      <c r="F3" s="83" t="s">
        <v>101</v>
      </c>
      <c r="G3" s="83" t="s">
        <v>102</v>
      </c>
      <c r="H3" s="82" t="s">
        <v>100</v>
      </c>
    </row>
    <row r="4" spans="1:8" s="75" customFormat="1" ht="24.75" customHeight="1">
      <c r="A4" s="84" t="s">
        <v>103</v>
      </c>
      <c r="B4" s="85">
        <f>SUM(B5:B10)</f>
        <v>243000</v>
      </c>
      <c r="C4" s="85">
        <f>SUM(C5:C10)</f>
        <v>267000</v>
      </c>
      <c r="D4" s="85"/>
      <c r="E4" s="84" t="s">
        <v>104</v>
      </c>
      <c r="F4" s="85"/>
      <c r="G4" s="85"/>
      <c r="H4" s="85"/>
    </row>
    <row r="5" spans="1:8" s="75" customFormat="1" ht="28.5">
      <c r="A5" s="86" t="s">
        <v>105</v>
      </c>
      <c r="B5" s="85"/>
      <c r="C5" s="85"/>
      <c r="D5" s="85"/>
      <c r="E5" s="87" t="s">
        <v>106</v>
      </c>
      <c r="F5" s="85"/>
      <c r="G5" s="85"/>
      <c r="H5" s="85"/>
    </row>
    <row r="6" spans="1:8" s="75" customFormat="1" ht="21" customHeight="1">
      <c r="A6" s="86" t="s">
        <v>107</v>
      </c>
      <c r="B6" s="85"/>
      <c r="C6" s="85"/>
      <c r="D6" s="85"/>
      <c r="E6" s="84" t="s">
        <v>108</v>
      </c>
      <c r="F6" s="85"/>
      <c r="G6" s="85"/>
      <c r="H6" s="85"/>
    </row>
    <row r="7" spans="1:8" s="75" customFormat="1" ht="21" customHeight="1">
      <c r="A7" s="86" t="s">
        <v>109</v>
      </c>
      <c r="B7" s="85">
        <v>238000</v>
      </c>
      <c r="C7" s="85">
        <v>260000</v>
      </c>
      <c r="D7" s="85"/>
      <c r="E7" s="87" t="s">
        <v>110</v>
      </c>
      <c r="F7" s="85"/>
      <c r="G7" s="85"/>
      <c r="H7" s="85"/>
    </row>
    <row r="8" spans="1:8" s="75" customFormat="1" ht="28.5">
      <c r="A8" s="86" t="s">
        <v>111</v>
      </c>
      <c r="B8" s="85">
        <v>5000</v>
      </c>
      <c r="C8" s="85">
        <v>5000</v>
      </c>
      <c r="D8" s="85"/>
      <c r="E8" s="87" t="s">
        <v>112</v>
      </c>
      <c r="F8" s="85"/>
      <c r="G8" s="85"/>
      <c r="H8" s="85"/>
    </row>
    <row r="9" spans="1:8" s="75" customFormat="1" ht="21" customHeight="1">
      <c r="A9" s="86" t="s">
        <v>113</v>
      </c>
      <c r="B9" s="85"/>
      <c r="C9" s="85"/>
      <c r="D9" s="85"/>
      <c r="E9" s="84" t="s">
        <v>114</v>
      </c>
      <c r="F9" s="85"/>
      <c r="G9" s="85"/>
      <c r="H9" s="85"/>
    </row>
    <row r="10" spans="1:8" s="75" customFormat="1" ht="21" customHeight="1">
      <c r="A10" s="86" t="s">
        <v>115</v>
      </c>
      <c r="B10" s="85">
        <v>0</v>
      </c>
      <c r="C10" s="85">
        <v>2000</v>
      </c>
      <c r="D10" s="85"/>
      <c r="E10" s="84" t="s">
        <v>116</v>
      </c>
      <c r="F10" s="85">
        <f>SUM(F11:F17)</f>
        <v>62300</v>
      </c>
      <c r="G10" s="85">
        <f>SUM(G11:G17)</f>
        <v>32750</v>
      </c>
      <c r="H10" s="85"/>
    </row>
    <row r="11" spans="1:8" s="75" customFormat="1" ht="28.5">
      <c r="A11" s="84"/>
      <c r="B11" s="85"/>
      <c r="C11" s="85"/>
      <c r="D11" s="85"/>
      <c r="E11" s="87" t="s">
        <v>117</v>
      </c>
      <c r="F11" s="85">
        <v>62300</v>
      </c>
      <c r="G11" s="85">
        <v>32750</v>
      </c>
      <c r="H11" s="85"/>
    </row>
    <row r="12" spans="1:8" s="75" customFormat="1" ht="28.5">
      <c r="A12" s="84"/>
      <c r="B12" s="85"/>
      <c r="C12" s="85"/>
      <c r="D12" s="85"/>
      <c r="E12" s="87" t="s">
        <v>118</v>
      </c>
      <c r="F12" s="85"/>
      <c r="G12" s="85"/>
      <c r="H12" s="85"/>
    </row>
    <row r="13" spans="1:8" s="75" customFormat="1" ht="28.5">
      <c r="A13" s="84"/>
      <c r="B13" s="85"/>
      <c r="C13" s="85"/>
      <c r="D13" s="85"/>
      <c r="E13" s="87" t="s">
        <v>119</v>
      </c>
      <c r="F13" s="85"/>
      <c r="G13" s="85"/>
      <c r="H13" s="85"/>
    </row>
    <row r="14" spans="1:8" s="75" customFormat="1" ht="28.5">
      <c r="A14" s="84"/>
      <c r="B14" s="85"/>
      <c r="C14" s="85"/>
      <c r="D14" s="85"/>
      <c r="E14" s="87" t="s">
        <v>120</v>
      </c>
      <c r="F14" s="85"/>
      <c r="G14" s="85"/>
      <c r="H14" s="85"/>
    </row>
    <row r="15" spans="1:8" s="75" customFormat="1" ht="28.5">
      <c r="A15" s="88"/>
      <c r="B15" s="88"/>
      <c r="C15" s="88"/>
      <c r="D15" s="88"/>
      <c r="E15" s="87" t="s">
        <v>121</v>
      </c>
      <c r="F15" s="85"/>
      <c r="G15" s="85"/>
      <c r="H15" s="85"/>
    </row>
    <row r="16" spans="1:8" s="75" customFormat="1" ht="28.5">
      <c r="A16" s="88"/>
      <c r="B16" s="88"/>
      <c r="C16" s="88"/>
      <c r="D16" s="88"/>
      <c r="E16" s="87" t="s">
        <v>122</v>
      </c>
      <c r="F16" s="85"/>
      <c r="G16" s="85"/>
      <c r="H16" s="85"/>
    </row>
    <row r="17" spans="1:8" s="75" customFormat="1" ht="24" customHeight="1">
      <c r="A17" s="88"/>
      <c r="B17" s="88"/>
      <c r="C17" s="88"/>
      <c r="D17" s="88"/>
      <c r="E17" s="87" t="s">
        <v>123</v>
      </c>
      <c r="F17" s="85"/>
      <c r="G17" s="85"/>
      <c r="H17" s="85"/>
    </row>
    <row r="18" spans="1:8" s="75" customFormat="1" ht="24" customHeight="1">
      <c r="A18" s="88"/>
      <c r="B18" s="88"/>
      <c r="C18" s="88"/>
      <c r="D18" s="88"/>
      <c r="E18" s="84" t="s">
        <v>124</v>
      </c>
      <c r="F18" s="85"/>
      <c r="G18" s="85"/>
      <c r="H18" s="85"/>
    </row>
    <row r="19" spans="1:8" s="75" customFormat="1" ht="24" customHeight="1">
      <c r="A19" s="88"/>
      <c r="B19" s="88"/>
      <c r="C19" s="88"/>
      <c r="D19" s="88"/>
      <c r="E19" s="84" t="s">
        <v>125</v>
      </c>
      <c r="F19" s="85"/>
      <c r="G19" s="85"/>
      <c r="H19" s="85"/>
    </row>
    <row r="20" spans="1:8" s="75" customFormat="1" ht="24" customHeight="1">
      <c r="A20" s="88"/>
      <c r="B20" s="88"/>
      <c r="C20" s="88"/>
      <c r="D20" s="88"/>
      <c r="E20" s="84" t="s">
        <v>126</v>
      </c>
      <c r="F20" s="85"/>
      <c r="G20" s="85"/>
      <c r="H20" s="85"/>
    </row>
    <row r="21" spans="1:8" s="75" customFormat="1" ht="24" customHeight="1">
      <c r="A21" s="88"/>
      <c r="B21" s="88"/>
      <c r="C21" s="88"/>
      <c r="D21" s="88"/>
      <c r="E21" s="84" t="s">
        <v>127</v>
      </c>
      <c r="F21" s="85"/>
      <c r="G21" s="85"/>
      <c r="H21" s="85"/>
    </row>
    <row r="22" spans="1:8" s="75" customFormat="1" ht="24" customHeight="1">
      <c r="A22" s="88"/>
      <c r="B22" s="88"/>
      <c r="C22" s="88"/>
      <c r="D22" s="88"/>
      <c r="E22" s="84" t="s">
        <v>128</v>
      </c>
      <c r="F22" s="85"/>
      <c r="G22" s="85"/>
      <c r="H22" s="85"/>
    </row>
    <row r="23" spans="1:8" s="75" customFormat="1" ht="24" customHeight="1">
      <c r="A23" s="88"/>
      <c r="B23" s="88"/>
      <c r="C23" s="88"/>
      <c r="D23" s="88"/>
      <c r="E23" s="87" t="s">
        <v>129</v>
      </c>
      <c r="F23" s="88"/>
      <c r="G23" s="88"/>
      <c r="H23" s="85"/>
    </row>
    <row r="24" spans="1:8" s="75" customFormat="1" ht="24" customHeight="1">
      <c r="A24" s="88"/>
      <c r="B24" s="88"/>
      <c r="C24" s="88"/>
      <c r="D24" s="88"/>
      <c r="E24" s="87" t="s">
        <v>130</v>
      </c>
      <c r="F24" s="85"/>
      <c r="G24" s="85"/>
      <c r="H24" s="85"/>
    </row>
    <row r="25" spans="1:8" s="75" customFormat="1" ht="28.5">
      <c r="A25" s="88"/>
      <c r="B25" s="88"/>
      <c r="C25" s="88"/>
      <c r="D25" s="88"/>
      <c r="E25" s="87" t="s">
        <v>131</v>
      </c>
      <c r="F25" s="85"/>
      <c r="G25" s="85"/>
      <c r="H25" s="85"/>
    </row>
    <row r="26" spans="1:8" s="75" customFormat="1" ht="24.75" customHeight="1">
      <c r="A26" s="89"/>
      <c r="B26" s="89"/>
      <c r="C26" s="89"/>
      <c r="D26" s="89"/>
      <c r="E26" s="84" t="s">
        <v>132</v>
      </c>
      <c r="F26" s="85">
        <v>59960</v>
      </c>
      <c r="G26" s="85">
        <v>35560</v>
      </c>
      <c r="H26" s="85"/>
    </row>
    <row r="27" spans="1:8" s="75" customFormat="1" ht="24.75" customHeight="1">
      <c r="A27" s="89"/>
      <c r="B27" s="89"/>
      <c r="C27" s="89"/>
      <c r="D27" s="89"/>
      <c r="E27" s="84" t="s">
        <v>133</v>
      </c>
      <c r="F27" s="85"/>
      <c r="G27" s="85"/>
      <c r="H27" s="85"/>
    </row>
    <row r="28" spans="1:8" s="76" customFormat="1" ht="24.75" customHeight="1">
      <c r="A28" s="82" t="s">
        <v>134</v>
      </c>
      <c r="B28" s="85">
        <f>B4</f>
        <v>243000</v>
      </c>
      <c r="C28" s="85">
        <f>C4</f>
        <v>267000</v>
      </c>
      <c r="D28" s="85"/>
      <c r="E28" s="82" t="s">
        <v>135</v>
      </c>
      <c r="F28" s="85">
        <f>SUM(F10,F26)</f>
        <v>122260</v>
      </c>
      <c r="G28" s="85">
        <f>SUM(G10,G26)</f>
        <v>68310</v>
      </c>
      <c r="H28" s="85"/>
    </row>
    <row r="29" spans="1:8" s="76" customFormat="1" ht="22.5" customHeight="1">
      <c r="A29" s="84" t="s">
        <v>136</v>
      </c>
      <c r="B29" s="85"/>
      <c r="C29" s="85"/>
      <c r="D29" s="85"/>
      <c r="E29" s="84" t="s">
        <v>137</v>
      </c>
      <c r="F29" s="85"/>
      <c r="G29" s="85"/>
      <c r="H29" s="85"/>
    </row>
    <row r="30" spans="1:8" s="76" customFormat="1" ht="28.5">
      <c r="A30" s="84" t="s">
        <v>138</v>
      </c>
      <c r="B30" s="85"/>
      <c r="C30" s="85"/>
      <c r="D30" s="85"/>
      <c r="E30" s="84"/>
      <c r="F30" s="85"/>
      <c r="G30" s="85"/>
      <c r="H30" s="85"/>
    </row>
    <row r="31" spans="1:8" s="76" customFormat="1" ht="25.5" customHeight="1">
      <c r="A31" s="84" t="s">
        <v>139</v>
      </c>
      <c r="B31" s="85"/>
      <c r="C31" s="85"/>
      <c r="D31" s="85"/>
      <c r="E31" s="84"/>
      <c r="F31" s="85"/>
      <c r="G31" s="85"/>
      <c r="H31" s="85"/>
    </row>
    <row r="32" spans="1:8" s="76" customFormat="1" ht="25.5" customHeight="1">
      <c r="A32" s="84" t="s">
        <v>140</v>
      </c>
      <c r="B32" s="85"/>
      <c r="C32" s="85"/>
      <c r="D32" s="85"/>
      <c r="E32" s="84" t="s">
        <v>141</v>
      </c>
      <c r="F32" s="85">
        <v>120649</v>
      </c>
      <c r="G32" s="85">
        <v>85981</v>
      </c>
      <c r="H32" s="85"/>
    </row>
    <row r="33" spans="1:8" s="76" customFormat="1" ht="25.5" customHeight="1">
      <c r="A33" s="84" t="s">
        <v>142</v>
      </c>
      <c r="B33" s="85"/>
      <c r="C33" s="85"/>
      <c r="D33" s="85"/>
      <c r="E33" s="84" t="s">
        <v>143</v>
      </c>
      <c r="F33" s="85"/>
      <c r="G33" s="85">
        <v>54000</v>
      </c>
      <c r="H33" s="85"/>
    </row>
    <row r="34" spans="1:8" s="76" customFormat="1" ht="25.5" customHeight="1">
      <c r="A34" s="84" t="s">
        <v>144</v>
      </c>
      <c r="B34" s="85"/>
      <c r="C34" s="85"/>
      <c r="D34" s="85"/>
      <c r="E34" s="84" t="s">
        <v>145</v>
      </c>
      <c r="F34" s="85"/>
      <c r="G34" s="85"/>
      <c r="H34" s="85"/>
    </row>
    <row r="35" spans="1:8" s="76" customFormat="1" ht="25.5" customHeight="1">
      <c r="A35" s="84"/>
      <c r="B35" s="85"/>
      <c r="C35" s="85"/>
      <c r="D35" s="85"/>
      <c r="E35" s="84" t="s">
        <v>146</v>
      </c>
      <c r="F35" s="85"/>
      <c r="G35" s="85"/>
      <c r="H35" s="85"/>
    </row>
    <row r="36" spans="1:8" s="76" customFormat="1" ht="25.5" customHeight="1">
      <c r="A36" s="84"/>
      <c r="B36" s="85"/>
      <c r="C36" s="85"/>
      <c r="D36" s="85"/>
      <c r="E36" s="84" t="s">
        <v>147</v>
      </c>
      <c r="F36" s="85">
        <v>91</v>
      </c>
      <c r="G36" s="85">
        <v>58709</v>
      </c>
      <c r="H36" s="85"/>
    </row>
    <row r="37" spans="1:8" s="76" customFormat="1" ht="25.5" customHeight="1">
      <c r="A37" s="82" t="s">
        <v>148</v>
      </c>
      <c r="B37" s="85">
        <f>SUM(B28:B34)</f>
        <v>243000</v>
      </c>
      <c r="C37" s="85">
        <f>SUM(C28:C34)</f>
        <v>267000</v>
      </c>
      <c r="D37" s="85"/>
      <c r="E37" s="82" t="s">
        <v>149</v>
      </c>
      <c r="F37" s="85">
        <f>SUM(F28:F36)</f>
        <v>243000</v>
      </c>
      <c r="G37" s="85">
        <f>SUM(G28:G36)</f>
        <v>267000</v>
      </c>
      <c r="H37" s="85"/>
    </row>
    <row r="38" s="76" customFormat="1" ht="14.25">
      <c r="E38" s="75"/>
    </row>
  </sheetData>
  <sheetProtection/>
  <mergeCells count="2">
    <mergeCell ref="A1:H1"/>
    <mergeCell ref="G2:H2"/>
  </mergeCells>
  <printOptions horizontalCentered="1"/>
  <pageMargins left="0.7513888888888889" right="0.7513888888888889" top="0.20069444444444445" bottom="0.20069444444444445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26.125" style="0" customWidth="1"/>
    <col min="2" max="2" width="23.75390625" style="0" customWidth="1"/>
    <col min="3" max="3" width="41.625" style="0" customWidth="1"/>
    <col min="4" max="4" width="23.75390625" style="0" customWidth="1"/>
  </cols>
  <sheetData>
    <row r="1" spans="1:4" ht="24">
      <c r="A1" s="69" t="s">
        <v>150</v>
      </c>
      <c r="B1" s="69"/>
      <c r="C1" s="69"/>
      <c r="D1" s="69"/>
    </row>
    <row r="2" spans="1:4" ht="25.5" customHeight="1">
      <c r="A2" s="70"/>
      <c r="B2" s="70"/>
      <c r="C2" s="71" t="s">
        <v>40</v>
      </c>
      <c r="D2" s="71"/>
    </row>
    <row r="3" spans="1:4" ht="39" customHeight="1">
      <c r="A3" s="72" t="s">
        <v>151</v>
      </c>
      <c r="B3" s="72" t="s">
        <v>152</v>
      </c>
      <c r="C3" s="72" t="s">
        <v>153</v>
      </c>
      <c r="D3" s="72" t="s">
        <v>152</v>
      </c>
    </row>
    <row r="4" spans="1:4" ht="39" customHeight="1">
      <c r="A4" s="73" t="s">
        <v>154</v>
      </c>
      <c r="B4" s="74"/>
      <c r="C4" s="73" t="s">
        <v>155</v>
      </c>
      <c r="D4" s="72"/>
    </row>
    <row r="5" spans="1:4" ht="39" customHeight="1">
      <c r="A5" s="73" t="s">
        <v>156</v>
      </c>
      <c r="B5" s="74">
        <v>46487</v>
      </c>
      <c r="C5" s="73" t="s">
        <v>157</v>
      </c>
      <c r="D5" s="72"/>
    </row>
    <row r="6" spans="1:4" ht="39" customHeight="1">
      <c r="A6" s="72"/>
      <c r="B6" s="72"/>
      <c r="C6" s="73" t="s">
        <v>158</v>
      </c>
      <c r="D6" s="74"/>
    </row>
    <row r="7" spans="1:4" ht="39" customHeight="1">
      <c r="A7" s="72"/>
      <c r="B7" s="72"/>
      <c r="C7" s="73" t="s">
        <v>159</v>
      </c>
      <c r="D7" s="72"/>
    </row>
    <row r="8" spans="1:4" ht="39" customHeight="1">
      <c r="A8" s="72"/>
      <c r="B8" s="72"/>
      <c r="C8" s="73" t="s">
        <v>160</v>
      </c>
      <c r="D8" s="72"/>
    </row>
    <row r="9" spans="1:4" ht="39" customHeight="1">
      <c r="A9" s="72"/>
      <c r="B9" s="72"/>
      <c r="C9" s="73" t="s">
        <v>161</v>
      </c>
      <c r="D9" s="74">
        <v>46487</v>
      </c>
    </row>
    <row r="10" spans="1:4" ht="39" customHeight="1">
      <c r="A10" s="72" t="s">
        <v>162</v>
      </c>
      <c r="B10" s="74">
        <f>SUM(B4:B9)</f>
        <v>46487</v>
      </c>
      <c r="C10" s="72" t="s">
        <v>163</v>
      </c>
      <c r="D10" s="74">
        <f>SUM(D9:D9)</f>
        <v>46487</v>
      </c>
    </row>
  </sheetData>
  <sheetProtection/>
  <mergeCells count="2">
    <mergeCell ref="A1:D1"/>
    <mergeCell ref="C2:D2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5"/>
  <sheetViews>
    <sheetView showGridLines="0" showZeros="0" tabSelected="1" workbookViewId="0" topLeftCell="A1">
      <selection activeCell="O16" sqref="O16"/>
    </sheetView>
  </sheetViews>
  <sheetFormatPr defaultColWidth="6.875" defaultRowHeight="12.75" customHeight="1"/>
  <cols>
    <col min="1" max="1" width="16.75390625" style="50" customWidth="1"/>
    <col min="2" max="2" width="8.125" style="51" customWidth="1"/>
    <col min="3" max="3" width="7.125" style="51" customWidth="1"/>
    <col min="4" max="4" width="7.75390625" style="51" customWidth="1"/>
    <col min="5" max="5" width="8.625" style="51" customWidth="1"/>
    <col min="6" max="6" width="7.50390625" style="51" customWidth="1"/>
    <col min="7" max="8" width="7.75390625" style="51" customWidth="1"/>
    <col min="9" max="9" width="8.125" style="51" customWidth="1"/>
    <col min="10" max="10" width="7.50390625" style="51" customWidth="1"/>
    <col min="11" max="11" width="7.00390625" style="51" customWidth="1"/>
    <col min="12" max="12" width="7.50390625" style="51" customWidth="1"/>
    <col min="13" max="13" width="7.875" style="51" customWidth="1"/>
    <col min="14" max="14" width="9.75390625" style="49" customWidth="1"/>
    <col min="15" max="15" width="9.25390625" style="49" customWidth="1"/>
    <col min="16" max="249" width="6.875" style="49" customWidth="1"/>
    <col min="250" max="16384" width="6.875" style="52" customWidth="1"/>
  </cols>
  <sheetData>
    <row r="1" spans="1:253" s="48" customFormat="1" ht="29.25" customHeight="1">
      <c r="A1" s="53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3"/>
      <c r="O1" s="5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48" customFormat="1" ht="15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5"/>
      <c r="O2" s="66" t="s">
        <v>40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15" ht="25.5" customHeight="1">
      <c r="A3" s="57" t="s">
        <v>165</v>
      </c>
      <c r="B3" s="58" t="s">
        <v>166</v>
      </c>
      <c r="C3" s="59" t="s">
        <v>167</v>
      </c>
      <c r="D3" s="59"/>
      <c r="E3" s="59"/>
      <c r="F3" s="59"/>
      <c r="G3" s="59" t="s">
        <v>168</v>
      </c>
      <c r="H3" s="59"/>
      <c r="I3" s="59"/>
      <c r="J3" s="59"/>
      <c r="K3" s="59"/>
      <c r="L3" s="59"/>
      <c r="M3" s="59"/>
      <c r="N3" s="67"/>
      <c r="O3" s="67"/>
    </row>
    <row r="4" spans="1:15" ht="57">
      <c r="A4" s="57"/>
      <c r="B4" s="58"/>
      <c r="C4" s="58" t="s">
        <v>169</v>
      </c>
      <c r="D4" s="58" t="s">
        <v>170</v>
      </c>
      <c r="E4" s="58" t="s">
        <v>171</v>
      </c>
      <c r="F4" s="58" t="s">
        <v>172</v>
      </c>
      <c r="G4" s="58" t="s">
        <v>169</v>
      </c>
      <c r="H4" s="58" t="s">
        <v>173</v>
      </c>
      <c r="I4" s="58" t="s">
        <v>174</v>
      </c>
      <c r="J4" s="58" t="s">
        <v>175</v>
      </c>
      <c r="K4" s="58" t="s">
        <v>176</v>
      </c>
      <c r="L4" s="58" t="s">
        <v>177</v>
      </c>
      <c r="M4" s="58" t="s">
        <v>178</v>
      </c>
      <c r="N4" s="60" t="s">
        <v>179</v>
      </c>
      <c r="O4" s="60" t="s">
        <v>128</v>
      </c>
    </row>
    <row r="5" spans="1:15" ht="27" customHeight="1">
      <c r="A5" s="60" t="s">
        <v>180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60">
        <v>13</v>
      </c>
      <c r="O5" s="60">
        <v>14</v>
      </c>
    </row>
    <row r="6" spans="1:15" s="49" customFormat="1" ht="27" customHeight="1">
      <c r="A6" s="61" t="s">
        <v>169</v>
      </c>
      <c r="B6" s="62">
        <f>SUM(B7:B21)</f>
        <v>241061.77000000002</v>
      </c>
      <c r="C6" s="62">
        <f>SUM(C7:C21)</f>
        <v>7230</v>
      </c>
      <c r="D6" s="62">
        <f>SUM(D7:D21)</f>
        <v>6628</v>
      </c>
      <c r="E6" s="62">
        <f>SUM(E7:E21)</f>
        <v>602</v>
      </c>
      <c r="F6" s="62">
        <v>0</v>
      </c>
      <c r="G6" s="62">
        <f>SUM(G7:G21)</f>
        <v>233831.77000000002</v>
      </c>
      <c r="H6" s="62">
        <f>SUM(H7:H21)</f>
        <v>23388.77</v>
      </c>
      <c r="I6" s="62">
        <f>SUM(I7:I21)</f>
        <v>9561</v>
      </c>
      <c r="J6" s="62">
        <f aca="true" t="shared" si="0" ref="H6:O6">SUM(J7:J21)</f>
        <v>0</v>
      </c>
      <c r="K6" s="62">
        <f t="shared" si="0"/>
        <v>31705</v>
      </c>
      <c r="L6" s="62">
        <f t="shared" si="0"/>
        <v>0</v>
      </c>
      <c r="M6" s="62">
        <f t="shared" si="0"/>
        <v>155651</v>
      </c>
      <c r="N6" s="62">
        <f t="shared" si="0"/>
        <v>0</v>
      </c>
      <c r="O6" s="62">
        <f t="shared" si="0"/>
        <v>13526</v>
      </c>
    </row>
    <row r="7" spans="1:15" ht="27" customHeight="1">
      <c r="A7" s="61" t="s">
        <v>181</v>
      </c>
      <c r="B7" s="62">
        <f aca="true" t="shared" si="1" ref="B7:B13">C7+G7</f>
        <v>3346</v>
      </c>
      <c r="C7" s="62">
        <f aca="true" t="shared" si="2" ref="C7:C13">SUM(D7:F7)</f>
        <v>2021</v>
      </c>
      <c r="D7" s="62">
        <v>1704</v>
      </c>
      <c r="E7" s="62">
        <v>317</v>
      </c>
      <c r="F7" s="62"/>
      <c r="G7" s="62">
        <f aca="true" t="shared" si="3" ref="G7:G13">SUM(H7:O7)</f>
        <v>1325</v>
      </c>
      <c r="H7" s="62">
        <v>1200</v>
      </c>
      <c r="I7" s="62">
        <v>0</v>
      </c>
      <c r="J7" s="62">
        <v>0</v>
      </c>
      <c r="K7" s="62">
        <v>125</v>
      </c>
      <c r="L7" s="62"/>
      <c r="M7" s="62"/>
      <c r="N7" s="62"/>
      <c r="O7" s="62"/>
    </row>
    <row r="8" spans="1:15" ht="27" customHeight="1">
      <c r="A8" s="38" t="s">
        <v>182</v>
      </c>
      <c r="B8" s="62">
        <f t="shared" si="1"/>
        <v>163840</v>
      </c>
      <c r="C8" s="62">
        <f t="shared" si="2"/>
        <v>3314</v>
      </c>
      <c r="D8" s="62">
        <v>3141</v>
      </c>
      <c r="E8" s="62">
        <v>173</v>
      </c>
      <c r="F8" s="62"/>
      <c r="G8" s="62">
        <f t="shared" si="3"/>
        <v>160526</v>
      </c>
      <c r="H8" s="62">
        <v>4803</v>
      </c>
      <c r="I8" s="62">
        <v>0</v>
      </c>
      <c r="J8" s="62">
        <v>0</v>
      </c>
      <c r="K8" s="62">
        <v>30262</v>
      </c>
      <c r="L8" s="62"/>
      <c r="M8" s="62">
        <v>125461</v>
      </c>
      <c r="N8" s="62"/>
      <c r="O8" s="62"/>
    </row>
    <row r="9" spans="1:15" ht="27" customHeight="1">
      <c r="A9" s="38" t="s">
        <v>183</v>
      </c>
      <c r="B9" s="62">
        <f t="shared" si="1"/>
        <v>11926</v>
      </c>
      <c r="C9" s="62">
        <f t="shared" si="2"/>
        <v>1045</v>
      </c>
      <c r="D9" s="62">
        <v>991</v>
      </c>
      <c r="E9" s="62">
        <v>54</v>
      </c>
      <c r="F9" s="62"/>
      <c r="G9" s="62">
        <f t="shared" si="3"/>
        <v>10881</v>
      </c>
      <c r="H9" s="62">
        <v>355</v>
      </c>
      <c r="I9" s="62">
        <v>0</v>
      </c>
      <c r="J9" s="62">
        <v>0</v>
      </c>
      <c r="K9" s="62">
        <v>0</v>
      </c>
      <c r="L9" s="62">
        <v>0</v>
      </c>
      <c r="M9" s="62"/>
      <c r="N9" s="62"/>
      <c r="O9" s="62">
        <v>10526</v>
      </c>
    </row>
    <row r="10" spans="1:15" ht="27" customHeight="1">
      <c r="A10" s="38" t="s">
        <v>184</v>
      </c>
      <c r="B10" s="62">
        <f t="shared" si="1"/>
        <v>10916</v>
      </c>
      <c r="C10" s="62">
        <f t="shared" si="2"/>
        <v>0</v>
      </c>
      <c r="D10" s="62"/>
      <c r="E10" s="62"/>
      <c r="F10" s="62"/>
      <c r="G10" s="62">
        <f t="shared" si="3"/>
        <v>10916</v>
      </c>
      <c r="H10" s="62">
        <v>916</v>
      </c>
      <c r="I10" s="62"/>
      <c r="J10" s="62"/>
      <c r="K10" s="62"/>
      <c r="L10" s="62"/>
      <c r="M10" s="62">
        <v>10000</v>
      </c>
      <c r="N10" s="62"/>
      <c r="O10" s="62"/>
    </row>
    <row r="11" spans="1:15" ht="27" customHeight="1">
      <c r="A11" s="38" t="s">
        <v>185</v>
      </c>
      <c r="B11" s="62">
        <f t="shared" si="1"/>
        <v>333</v>
      </c>
      <c r="C11" s="62">
        <f t="shared" si="2"/>
        <v>313</v>
      </c>
      <c r="D11" s="62">
        <v>288</v>
      </c>
      <c r="E11" s="62">
        <v>25</v>
      </c>
      <c r="F11" s="62"/>
      <c r="G11" s="62">
        <f t="shared" si="3"/>
        <v>20</v>
      </c>
      <c r="H11" s="62">
        <v>20</v>
      </c>
      <c r="I11" s="62"/>
      <c r="J11" s="62"/>
      <c r="K11" s="62"/>
      <c r="L11" s="62"/>
      <c r="M11" s="62"/>
      <c r="N11" s="62"/>
      <c r="O11" s="62"/>
    </row>
    <row r="12" spans="1:15" ht="27" customHeight="1">
      <c r="A12" s="38" t="s">
        <v>186</v>
      </c>
      <c r="B12" s="62">
        <f t="shared" si="1"/>
        <v>671</v>
      </c>
      <c r="C12" s="62">
        <f t="shared" si="2"/>
        <v>259</v>
      </c>
      <c r="D12" s="62">
        <v>241</v>
      </c>
      <c r="E12" s="62">
        <v>18</v>
      </c>
      <c r="F12" s="62"/>
      <c r="G12" s="62">
        <f t="shared" si="3"/>
        <v>412</v>
      </c>
      <c r="H12" s="62">
        <v>94</v>
      </c>
      <c r="I12" s="62">
        <v>0</v>
      </c>
      <c r="J12" s="62">
        <v>0</v>
      </c>
      <c r="K12" s="62">
        <v>318</v>
      </c>
      <c r="L12" s="62"/>
      <c r="M12" s="62"/>
      <c r="N12" s="62"/>
      <c r="O12" s="62"/>
    </row>
    <row r="13" spans="1:15" ht="27" customHeight="1">
      <c r="A13" s="38" t="s">
        <v>187</v>
      </c>
      <c r="B13" s="62">
        <f t="shared" si="1"/>
        <v>520</v>
      </c>
      <c r="C13" s="62">
        <f t="shared" si="2"/>
        <v>278</v>
      </c>
      <c r="D13" s="62">
        <v>263</v>
      </c>
      <c r="E13" s="62">
        <v>15</v>
      </c>
      <c r="F13" s="62"/>
      <c r="G13" s="62">
        <f t="shared" si="3"/>
        <v>242</v>
      </c>
      <c r="H13" s="62">
        <v>52</v>
      </c>
      <c r="I13" s="62">
        <v>0</v>
      </c>
      <c r="J13" s="62">
        <v>0</v>
      </c>
      <c r="K13" s="62">
        <v>0</v>
      </c>
      <c r="L13" s="62">
        <v>0</v>
      </c>
      <c r="M13" s="62">
        <v>190</v>
      </c>
      <c r="N13" s="62"/>
      <c r="O13" s="62"/>
    </row>
    <row r="14" spans="1:15" ht="27" customHeight="1">
      <c r="A14" s="38" t="s">
        <v>188</v>
      </c>
      <c r="B14" s="62">
        <f aca="true" t="shared" si="4" ref="B14:B21">C14+G14</f>
        <v>147</v>
      </c>
      <c r="C14" s="62">
        <f aca="true" t="shared" si="5" ref="C14:C21">SUM(D14:F14)</f>
        <v>0</v>
      </c>
      <c r="D14" s="62"/>
      <c r="E14" s="62"/>
      <c r="F14" s="62"/>
      <c r="G14" s="62">
        <f aca="true" t="shared" si="6" ref="G14:G21">SUM(H14:O14)</f>
        <v>147</v>
      </c>
      <c r="H14" s="62">
        <v>147</v>
      </c>
      <c r="I14" s="62"/>
      <c r="J14" s="62"/>
      <c r="K14" s="62"/>
      <c r="L14" s="62"/>
      <c r="M14" s="62"/>
      <c r="N14" s="62"/>
      <c r="O14" s="62"/>
    </row>
    <row r="15" spans="1:15" ht="27" customHeight="1">
      <c r="A15" s="38" t="s">
        <v>189</v>
      </c>
      <c r="B15" s="62">
        <f t="shared" si="4"/>
        <v>70</v>
      </c>
      <c r="C15" s="62">
        <f t="shared" si="5"/>
        <v>0</v>
      </c>
      <c r="D15" s="62"/>
      <c r="E15" s="62"/>
      <c r="F15" s="62"/>
      <c r="G15" s="62">
        <f t="shared" si="6"/>
        <v>70</v>
      </c>
      <c r="H15" s="62">
        <v>70</v>
      </c>
      <c r="I15" s="62">
        <v>0</v>
      </c>
      <c r="J15" s="62">
        <v>0</v>
      </c>
      <c r="K15" s="62">
        <v>0</v>
      </c>
      <c r="L15" s="62">
        <v>0</v>
      </c>
      <c r="M15" s="62"/>
      <c r="N15" s="62"/>
      <c r="O15" s="62"/>
    </row>
    <row r="16" spans="1:15" ht="27" customHeight="1">
      <c r="A16" s="38" t="s">
        <v>190</v>
      </c>
      <c r="B16" s="62">
        <f t="shared" si="4"/>
        <v>5260</v>
      </c>
      <c r="C16" s="62">
        <f t="shared" si="5"/>
        <v>0</v>
      </c>
      <c r="D16" s="62"/>
      <c r="E16" s="62"/>
      <c r="F16" s="62">
        <v>0</v>
      </c>
      <c r="G16" s="62">
        <f t="shared" si="6"/>
        <v>5260</v>
      </c>
      <c r="H16" s="62">
        <v>4260</v>
      </c>
      <c r="I16" s="62"/>
      <c r="J16" s="62"/>
      <c r="K16" s="62">
        <v>1000</v>
      </c>
      <c r="L16" s="62"/>
      <c r="M16" s="62"/>
      <c r="N16" s="62"/>
      <c r="O16" s="62"/>
    </row>
    <row r="17" spans="1:15" ht="27" customHeight="1">
      <c r="A17" s="38" t="s">
        <v>191</v>
      </c>
      <c r="B17" s="62">
        <f t="shared" si="4"/>
        <v>14.17</v>
      </c>
      <c r="C17" s="62">
        <f t="shared" si="5"/>
        <v>0</v>
      </c>
      <c r="D17" s="62"/>
      <c r="E17" s="62"/>
      <c r="F17" s="62">
        <v>0</v>
      </c>
      <c r="G17" s="62">
        <f t="shared" si="6"/>
        <v>14.17</v>
      </c>
      <c r="H17" s="62">
        <v>14.17</v>
      </c>
      <c r="I17" s="62"/>
      <c r="J17" s="62"/>
      <c r="K17" s="62"/>
      <c r="L17" s="62"/>
      <c r="M17" s="62"/>
      <c r="N17" s="62"/>
      <c r="O17" s="62"/>
    </row>
    <row r="18" spans="1:249" s="3" customFormat="1" ht="27" customHeight="1">
      <c r="A18" s="35" t="s">
        <v>192</v>
      </c>
      <c r="B18" s="62">
        <f t="shared" si="4"/>
        <v>1800</v>
      </c>
      <c r="C18" s="62">
        <f t="shared" si="5"/>
        <v>0</v>
      </c>
      <c r="D18" s="62"/>
      <c r="E18" s="62"/>
      <c r="F18" s="62">
        <v>0</v>
      </c>
      <c r="G18" s="62">
        <f t="shared" si="6"/>
        <v>1800</v>
      </c>
      <c r="H18" s="62">
        <v>1800</v>
      </c>
      <c r="I18" s="62"/>
      <c r="J18" s="62"/>
      <c r="K18" s="62"/>
      <c r="L18" s="62"/>
      <c r="M18" s="62"/>
      <c r="N18" s="62"/>
      <c r="O18" s="62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15" ht="27" customHeight="1">
      <c r="A19" s="38" t="s">
        <v>193</v>
      </c>
      <c r="B19" s="62">
        <f t="shared" si="4"/>
        <v>329.6</v>
      </c>
      <c r="C19" s="62">
        <f t="shared" si="5"/>
        <v>0</v>
      </c>
      <c r="D19" s="62"/>
      <c r="E19" s="62"/>
      <c r="F19" s="62">
        <v>0</v>
      </c>
      <c r="G19" s="62">
        <f t="shared" si="6"/>
        <v>329.6</v>
      </c>
      <c r="H19" s="62">
        <v>329.6</v>
      </c>
      <c r="I19" s="62">
        <v>0</v>
      </c>
      <c r="J19" s="62">
        <v>0</v>
      </c>
      <c r="K19" s="62"/>
      <c r="L19" s="62"/>
      <c r="M19" s="62"/>
      <c r="N19" s="62"/>
      <c r="O19" s="62"/>
    </row>
    <row r="20" spans="1:249" s="3" customFormat="1" ht="27" customHeight="1">
      <c r="A20" s="35" t="s">
        <v>194</v>
      </c>
      <c r="B20" s="62">
        <f t="shared" si="4"/>
        <v>38889</v>
      </c>
      <c r="C20" s="62">
        <f t="shared" si="5"/>
        <v>0</v>
      </c>
      <c r="D20" s="62">
        <v>0</v>
      </c>
      <c r="E20" s="62">
        <v>0</v>
      </c>
      <c r="F20" s="62">
        <v>0</v>
      </c>
      <c r="G20" s="62">
        <f t="shared" si="6"/>
        <v>38889</v>
      </c>
      <c r="H20" s="62">
        <v>9328</v>
      </c>
      <c r="I20" s="62">
        <v>9561</v>
      </c>
      <c r="J20" s="62"/>
      <c r="K20" s="62"/>
      <c r="L20" s="62"/>
      <c r="M20" s="62">
        <v>20000</v>
      </c>
      <c r="N20" s="62"/>
      <c r="O20" s="62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s="3" customFormat="1" ht="27" customHeight="1">
      <c r="A21" s="61" t="s">
        <v>195</v>
      </c>
      <c r="B21" s="62">
        <f t="shared" si="4"/>
        <v>3000</v>
      </c>
      <c r="C21" s="62">
        <f t="shared" si="5"/>
        <v>0</v>
      </c>
      <c r="D21" s="62">
        <v>0</v>
      </c>
      <c r="E21" s="62">
        <v>0</v>
      </c>
      <c r="F21" s="62">
        <v>0</v>
      </c>
      <c r="G21" s="62">
        <f t="shared" si="6"/>
        <v>3000</v>
      </c>
      <c r="H21" s="62"/>
      <c r="I21" s="62"/>
      <c r="J21" s="62"/>
      <c r="K21" s="62"/>
      <c r="L21" s="62"/>
      <c r="M21" s="62"/>
      <c r="N21" s="62"/>
      <c r="O21" s="62">
        <v>3000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15" ht="12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8"/>
      <c r="O22" s="68"/>
    </row>
    <row r="23" spans="1:15" ht="12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8"/>
      <c r="O23" s="68"/>
    </row>
    <row r="24" spans="1:15" ht="12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8"/>
      <c r="O24" s="68"/>
    </row>
    <row r="25" spans="1:15" ht="12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8"/>
      <c r="O25" s="68"/>
    </row>
  </sheetData>
  <sheetProtection formatCells="0" formatColumns="0" formatRows="0"/>
  <mergeCells count="3">
    <mergeCell ref="A1:O1"/>
    <mergeCell ref="A3:A4"/>
    <mergeCell ref="B3:B4"/>
  </mergeCells>
  <printOptions horizontalCentered="1"/>
  <pageMargins left="0.5902777777777778" right="0.5902777777777778" top="0" bottom="0" header="0" footer="0"/>
  <pageSetup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51"/>
  <sheetViews>
    <sheetView zoomScaleSheetLayoutView="100" workbookViewId="0" topLeftCell="A129">
      <selection activeCell="H141" sqref="H141"/>
    </sheetView>
  </sheetViews>
  <sheetFormatPr defaultColWidth="9.00390625" defaultRowHeight="14.25"/>
  <cols>
    <col min="1" max="1" width="20.00390625" style="4" customWidth="1"/>
    <col min="2" max="2" width="52.125" style="4" customWidth="1"/>
    <col min="3" max="3" width="12.00390625" style="5" customWidth="1"/>
    <col min="4" max="247" width="8.875" style="1" bestFit="1" customWidth="1"/>
    <col min="248" max="248" width="8.875" style="6" bestFit="1" customWidth="1"/>
    <col min="249" max="253" width="9.00390625" style="6" customWidth="1"/>
    <col min="254" max="254" width="12.625" style="6" bestFit="1" customWidth="1"/>
    <col min="255" max="16384" width="9.00390625" style="6" customWidth="1"/>
  </cols>
  <sheetData>
    <row r="1" spans="1:3" s="1" customFormat="1" ht="27">
      <c r="A1" s="7" t="s">
        <v>196</v>
      </c>
      <c r="B1" s="7"/>
      <c r="C1" s="8"/>
    </row>
    <row r="2" spans="1:3" s="1" customFormat="1" ht="14.25">
      <c r="A2" s="4"/>
      <c r="B2" s="9"/>
      <c r="C2" s="10" t="s">
        <v>40</v>
      </c>
    </row>
    <row r="3" spans="1:3" s="1" customFormat="1" ht="24.75" customHeight="1">
      <c r="A3" s="11" t="s">
        <v>197</v>
      </c>
      <c r="B3" s="11" t="s">
        <v>198</v>
      </c>
      <c r="C3" s="12" t="s">
        <v>152</v>
      </c>
    </row>
    <row r="4" spans="1:254" s="1" customFormat="1" ht="24.75" customHeight="1">
      <c r="A4" s="13"/>
      <c r="B4" s="14" t="s">
        <v>199</v>
      </c>
      <c r="C4" s="15">
        <f>SUM(C5:C151)</f>
        <v>233832.49739999996</v>
      </c>
      <c r="IT4" s="1">
        <f>SUM(A4:IS4)</f>
        <v>233832.49739999996</v>
      </c>
    </row>
    <row r="5" spans="1:3" s="1" customFormat="1" ht="24.75" customHeight="1">
      <c r="A5" s="16" t="s">
        <v>181</v>
      </c>
      <c r="B5" s="17" t="s">
        <v>200</v>
      </c>
      <c r="C5" s="18">
        <v>40</v>
      </c>
    </row>
    <row r="6" spans="1:3" s="1" customFormat="1" ht="24.75" customHeight="1">
      <c r="A6" s="16" t="s">
        <v>181</v>
      </c>
      <c r="B6" s="19" t="s">
        <v>201</v>
      </c>
      <c r="C6" s="20">
        <v>1028.84</v>
      </c>
    </row>
    <row r="7" spans="1:3" s="1" customFormat="1" ht="24.75" customHeight="1">
      <c r="A7" s="16" t="s">
        <v>181</v>
      </c>
      <c r="B7" s="17" t="s">
        <v>202</v>
      </c>
      <c r="C7" s="21">
        <v>68.3</v>
      </c>
    </row>
    <row r="8" spans="1:3" s="1" customFormat="1" ht="24.75" customHeight="1">
      <c r="A8" s="16" t="s">
        <v>181</v>
      </c>
      <c r="B8" s="17" t="s">
        <v>203</v>
      </c>
      <c r="C8" s="20">
        <v>72</v>
      </c>
    </row>
    <row r="9" spans="1:3" s="1" customFormat="1" ht="24.75" customHeight="1">
      <c r="A9" s="16" t="s">
        <v>181</v>
      </c>
      <c r="B9" s="19" t="s">
        <v>204</v>
      </c>
      <c r="C9" s="20">
        <v>50</v>
      </c>
    </row>
    <row r="10" spans="1:3" s="1" customFormat="1" ht="24.75" customHeight="1">
      <c r="A10" s="16" t="s">
        <v>181</v>
      </c>
      <c r="B10" s="17" t="s">
        <v>205</v>
      </c>
      <c r="C10" s="22">
        <v>1.446</v>
      </c>
    </row>
    <row r="11" spans="1:3" s="1" customFormat="1" ht="24.75" customHeight="1">
      <c r="A11" s="16" t="s">
        <v>181</v>
      </c>
      <c r="B11" s="17" t="s">
        <v>206</v>
      </c>
      <c r="C11" s="22">
        <v>8</v>
      </c>
    </row>
    <row r="12" spans="1:3" s="1" customFormat="1" ht="24.75" customHeight="1">
      <c r="A12" s="16" t="s">
        <v>181</v>
      </c>
      <c r="B12" s="17" t="s">
        <v>207</v>
      </c>
      <c r="C12" s="22">
        <v>56.375</v>
      </c>
    </row>
    <row r="13" spans="1:3" s="1" customFormat="1" ht="24.75" customHeight="1">
      <c r="A13" s="16" t="s">
        <v>208</v>
      </c>
      <c r="B13" s="23" t="s">
        <v>209</v>
      </c>
      <c r="C13" s="24">
        <v>10</v>
      </c>
    </row>
    <row r="14" spans="1:3" s="1" customFormat="1" ht="24.75" customHeight="1">
      <c r="A14" s="16" t="s">
        <v>208</v>
      </c>
      <c r="B14" s="17" t="s">
        <v>210</v>
      </c>
      <c r="C14" s="22">
        <v>10</v>
      </c>
    </row>
    <row r="15" spans="1:3" s="1" customFormat="1" ht="24.75" customHeight="1">
      <c r="A15" s="16" t="s">
        <v>208</v>
      </c>
      <c r="B15" s="17" t="s">
        <v>211</v>
      </c>
      <c r="C15" s="22">
        <v>5</v>
      </c>
    </row>
    <row r="16" spans="1:3" s="1" customFormat="1" ht="24.75" customHeight="1">
      <c r="A16" s="16" t="s">
        <v>208</v>
      </c>
      <c r="B16" s="17" t="s">
        <v>212</v>
      </c>
      <c r="C16" s="20">
        <v>56</v>
      </c>
    </row>
    <row r="17" spans="1:3" s="1" customFormat="1" ht="24.75" customHeight="1">
      <c r="A17" s="16" t="s">
        <v>208</v>
      </c>
      <c r="B17" s="17" t="s">
        <v>213</v>
      </c>
      <c r="C17" s="20">
        <v>20</v>
      </c>
    </row>
    <row r="18" spans="1:3" s="1" customFormat="1" ht="24.75" customHeight="1">
      <c r="A18" s="16" t="s">
        <v>208</v>
      </c>
      <c r="B18" s="17" t="s">
        <v>214</v>
      </c>
      <c r="C18" s="20">
        <v>15</v>
      </c>
    </row>
    <row r="19" spans="1:3" s="1" customFormat="1" ht="24.75" customHeight="1">
      <c r="A19" s="16" t="s">
        <v>208</v>
      </c>
      <c r="B19" s="17" t="s">
        <v>215</v>
      </c>
      <c r="C19" s="20">
        <v>7</v>
      </c>
    </row>
    <row r="20" spans="1:3" s="1" customFormat="1" ht="24.75" customHeight="1">
      <c r="A20" s="16" t="s">
        <v>208</v>
      </c>
      <c r="B20" s="17" t="s">
        <v>216</v>
      </c>
      <c r="C20" s="20">
        <v>5</v>
      </c>
    </row>
    <row r="21" spans="1:3" s="1" customFormat="1" ht="24.75" customHeight="1">
      <c r="A21" s="16" t="s">
        <v>208</v>
      </c>
      <c r="B21" s="17" t="s">
        <v>217</v>
      </c>
      <c r="C21" s="20">
        <v>3</v>
      </c>
    </row>
    <row r="22" spans="1:3" s="1" customFormat="1" ht="24.75" customHeight="1">
      <c r="A22" s="16" t="s">
        <v>218</v>
      </c>
      <c r="B22" s="23" t="s">
        <v>219</v>
      </c>
      <c r="C22" s="24">
        <v>10</v>
      </c>
    </row>
    <row r="23" spans="1:3" s="1" customFormat="1" ht="24.75" customHeight="1">
      <c r="A23" s="16" t="s">
        <v>218</v>
      </c>
      <c r="B23" s="23" t="s">
        <v>220</v>
      </c>
      <c r="C23" s="18">
        <f>116.54-58.22</f>
        <v>58.32000000000001</v>
      </c>
    </row>
    <row r="24" spans="1:3" s="1" customFormat="1" ht="24.75" customHeight="1">
      <c r="A24" s="16" t="s">
        <v>218</v>
      </c>
      <c r="B24" s="23" t="s">
        <v>221</v>
      </c>
      <c r="C24" s="18">
        <v>70</v>
      </c>
    </row>
    <row r="25" spans="1:3" s="1" customFormat="1" ht="24.75" customHeight="1">
      <c r="A25" s="16" t="s">
        <v>222</v>
      </c>
      <c r="B25" s="25" t="s">
        <v>223</v>
      </c>
      <c r="C25" s="26">
        <v>83.5</v>
      </c>
    </row>
    <row r="26" spans="1:3" s="1" customFormat="1" ht="24.75" customHeight="1">
      <c r="A26" s="16" t="s">
        <v>222</v>
      </c>
      <c r="B26" s="25" t="s">
        <v>224</v>
      </c>
      <c r="C26" s="20">
        <v>1060</v>
      </c>
    </row>
    <row r="27" spans="1:3" s="1" customFormat="1" ht="24.75" customHeight="1">
      <c r="A27" s="16" t="s">
        <v>222</v>
      </c>
      <c r="B27" s="25" t="s">
        <v>225</v>
      </c>
      <c r="C27" s="20">
        <v>285.7</v>
      </c>
    </row>
    <row r="28" spans="1:3" s="1" customFormat="1" ht="24.75" customHeight="1">
      <c r="A28" s="16" t="s">
        <v>222</v>
      </c>
      <c r="B28" s="25" t="s">
        <v>226</v>
      </c>
      <c r="C28" s="20">
        <v>78</v>
      </c>
    </row>
    <row r="29" spans="1:3" s="1" customFormat="1" ht="24.75" customHeight="1">
      <c r="A29" s="16" t="s">
        <v>222</v>
      </c>
      <c r="B29" s="25" t="s">
        <v>227</v>
      </c>
      <c r="C29" s="20">
        <v>20</v>
      </c>
    </row>
    <row r="30" spans="1:3" s="1" customFormat="1" ht="24.75" customHeight="1">
      <c r="A30" s="16" t="s">
        <v>228</v>
      </c>
      <c r="B30" s="27" t="s">
        <v>229</v>
      </c>
      <c r="C30" s="22">
        <v>30</v>
      </c>
    </row>
    <row r="31" spans="1:3" s="1" customFormat="1" ht="24.75" customHeight="1">
      <c r="A31" s="16" t="s">
        <v>228</v>
      </c>
      <c r="B31" s="27" t="s">
        <v>230</v>
      </c>
      <c r="C31" s="22">
        <v>380</v>
      </c>
    </row>
    <row r="32" spans="1:3" s="1" customFormat="1" ht="24.75" customHeight="1">
      <c r="A32" s="16" t="s">
        <v>228</v>
      </c>
      <c r="B32" s="27" t="s">
        <v>231</v>
      </c>
      <c r="C32" s="28">
        <v>29.3864</v>
      </c>
    </row>
    <row r="33" spans="1:3" s="1" customFormat="1" ht="24.75" customHeight="1">
      <c r="A33" s="16" t="s">
        <v>228</v>
      </c>
      <c r="B33" s="27" t="s">
        <v>232</v>
      </c>
      <c r="C33" s="28">
        <v>26</v>
      </c>
    </row>
    <row r="34" spans="1:3" s="1" customFormat="1" ht="24.75" customHeight="1">
      <c r="A34" s="16" t="s">
        <v>228</v>
      </c>
      <c r="B34" s="27" t="s">
        <v>233</v>
      </c>
      <c r="C34" s="22">
        <v>15</v>
      </c>
    </row>
    <row r="35" spans="1:3" s="1" customFormat="1" ht="24.75" customHeight="1">
      <c r="A35" s="16" t="s">
        <v>228</v>
      </c>
      <c r="B35" s="27" t="s">
        <v>234</v>
      </c>
      <c r="C35" s="28">
        <v>131.95</v>
      </c>
    </row>
    <row r="36" spans="1:3" s="1" customFormat="1" ht="24.75" customHeight="1">
      <c r="A36" s="16" t="s">
        <v>228</v>
      </c>
      <c r="B36" s="27" t="s">
        <v>235</v>
      </c>
      <c r="C36" s="28">
        <f>192.7+253</f>
        <v>445.7</v>
      </c>
    </row>
    <row r="37" spans="1:3" s="1" customFormat="1" ht="24.75" customHeight="1">
      <c r="A37" s="16" t="s">
        <v>228</v>
      </c>
      <c r="B37" s="27" t="s">
        <v>236</v>
      </c>
      <c r="C37" s="28">
        <v>40</v>
      </c>
    </row>
    <row r="38" spans="1:3" s="1" customFormat="1" ht="24.75" customHeight="1">
      <c r="A38" s="16" t="s">
        <v>228</v>
      </c>
      <c r="B38" s="27" t="s">
        <v>237</v>
      </c>
      <c r="C38" s="22">
        <v>15</v>
      </c>
    </row>
    <row r="39" spans="1:3" s="1" customFormat="1" ht="24.75" customHeight="1">
      <c r="A39" s="16" t="s">
        <v>228</v>
      </c>
      <c r="B39" s="27" t="s">
        <v>238</v>
      </c>
      <c r="C39" s="28">
        <v>126</v>
      </c>
    </row>
    <row r="40" spans="1:3" s="1" customFormat="1" ht="24.75" customHeight="1">
      <c r="A40" s="16" t="s">
        <v>228</v>
      </c>
      <c r="B40" s="27" t="s">
        <v>239</v>
      </c>
      <c r="C40" s="26">
        <f>24.08+34</f>
        <v>58.08</v>
      </c>
    </row>
    <row r="41" spans="1:3" s="1" customFormat="1" ht="24.75" customHeight="1">
      <c r="A41" s="16" t="s">
        <v>228</v>
      </c>
      <c r="B41" s="27" t="s">
        <v>240</v>
      </c>
      <c r="C41" s="28">
        <v>12.2</v>
      </c>
    </row>
    <row r="42" spans="1:3" s="1" customFormat="1" ht="24.75" customHeight="1">
      <c r="A42" s="16" t="s">
        <v>228</v>
      </c>
      <c r="B42" s="27" t="s">
        <v>241</v>
      </c>
      <c r="C42" s="28">
        <v>100</v>
      </c>
    </row>
    <row r="43" spans="1:3" s="1" customFormat="1" ht="24.75" customHeight="1">
      <c r="A43" s="16" t="s">
        <v>228</v>
      </c>
      <c r="B43" s="27" t="s">
        <v>242</v>
      </c>
      <c r="C43" s="28">
        <v>30000</v>
      </c>
    </row>
    <row r="44" spans="1:3" s="1" customFormat="1" ht="24.75" customHeight="1">
      <c r="A44" s="16" t="s">
        <v>243</v>
      </c>
      <c r="B44" s="23" t="s">
        <v>244</v>
      </c>
      <c r="C44" s="20">
        <v>20</v>
      </c>
    </row>
    <row r="45" spans="1:3" s="1" customFormat="1" ht="24.75" customHeight="1">
      <c r="A45" s="29" t="s">
        <v>186</v>
      </c>
      <c r="B45" s="27" t="s">
        <v>245</v>
      </c>
      <c r="C45" s="22">
        <v>5.2</v>
      </c>
    </row>
    <row r="46" spans="1:3" s="1" customFormat="1" ht="24.75" customHeight="1">
      <c r="A46" s="29" t="s">
        <v>186</v>
      </c>
      <c r="B46" s="27" t="s">
        <v>246</v>
      </c>
      <c r="C46" s="22">
        <v>6.5</v>
      </c>
    </row>
    <row r="47" spans="1:3" s="1" customFormat="1" ht="24.75" customHeight="1">
      <c r="A47" s="29" t="s">
        <v>186</v>
      </c>
      <c r="B47" s="27" t="s">
        <v>247</v>
      </c>
      <c r="C47" s="22">
        <v>19.2</v>
      </c>
    </row>
    <row r="48" spans="1:3" s="1" customFormat="1" ht="24.75" customHeight="1">
      <c r="A48" s="29" t="s">
        <v>186</v>
      </c>
      <c r="B48" s="27" t="s">
        <v>248</v>
      </c>
      <c r="C48" s="22">
        <v>10</v>
      </c>
    </row>
    <row r="49" spans="1:3" s="1" customFormat="1" ht="24.75" customHeight="1">
      <c r="A49" s="29" t="s">
        <v>186</v>
      </c>
      <c r="B49" s="27" t="s">
        <v>249</v>
      </c>
      <c r="C49" s="22">
        <v>7</v>
      </c>
    </row>
    <row r="50" spans="1:3" s="1" customFormat="1" ht="24.75" customHeight="1">
      <c r="A50" s="29" t="s">
        <v>186</v>
      </c>
      <c r="B50" s="27" t="s">
        <v>250</v>
      </c>
      <c r="C50" s="22">
        <v>67</v>
      </c>
    </row>
    <row r="51" spans="1:3" s="1" customFormat="1" ht="24.75" customHeight="1">
      <c r="A51" s="29" t="s">
        <v>186</v>
      </c>
      <c r="B51" s="27" t="s">
        <v>251</v>
      </c>
      <c r="C51" s="22">
        <v>5</v>
      </c>
    </row>
    <row r="52" spans="1:3" s="1" customFormat="1" ht="24.75" customHeight="1">
      <c r="A52" s="29" t="s">
        <v>186</v>
      </c>
      <c r="B52" s="25" t="s">
        <v>252</v>
      </c>
      <c r="C52" s="22">
        <v>292</v>
      </c>
    </row>
    <row r="53" spans="1:3" s="1" customFormat="1" ht="24.75" customHeight="1">
      <c r="A53" s="16" t="s">
        <v>187</v>
      </c>
      <c r="B53" s="27" t="s">
        <v>253</v>
      </c>
      <c r="C53" s="18">
        <v>10</v>
      </c>
    </row>
    <row r="54" spans="1:3" s="1" customFormat="1" ht="24.75" customHeight="1">
      <c r="A54" s="16" t="s">
        <v>187</v>
      </c>
      <c r="B54" s="27" t="s">
        <v>254</v>
      </c>
      <c r="C54" s="24">
        <v>35</v>
      </c>
    </row>
    <row r="55" spans="1:3" s="1" customFormat="1" ht="24.75" customHeight="1">
      <c r="A55" s="16" t="s">
        <v>187</v>
      </c>
      <c r="B55" s="27" t="s">
        <v>255</v>
      </c>
      <c r="C55" s="21">
        <v>7</v>
      </c>
    </row>
    <row r="56" spans="1:3" s="1" customFormat="1" ht="24.75" customHeight="1">
      <c r="A56" s="16" t="s">
        <v>187</v>
      </c>
      <c r="B56" s="27" t="s">
        <v>256</v>
      </c>
      <c r="C56" s="21">
        <v>190</v>
      </c>
    </row>
    <row r="57" spans="1:3" s="1" customFormat="1" ht="24.75" customHeight="1">
      <c r="A57" s="16" t="s">
        <v>184</v>
      </c>
      <c r="B57" s="27" t="s">
        <v>257</v>
      </c>
      <c r="C57" s="28">
        <v>248.3</v>
      </c>
    </row>
    <row r="58" spans="1:3" s="1" customFormat="1" ht="24.75" customHeight="1">
      <c r="A58" s="16" t="s">
        <v>184</v>
      </c>
      <c r="B58" s="27" t="s">
        <v>258</v>
      </c>
      <c r="C58" s="28">
        <v>10</v>
      </c>
    </row>
    <row r="59" spans="1:3" s="1" customFormat="1" ht="24.75" customHeight="1">
      <c r="A59" s="16" t="s">
        <v>184</v>
      </c>
      <c r="B59" s="27" t="s">
        <v>259</v>
      </c>
      <c r="C59" s="28">
        <v>28</v>
      </c>
    </row>
    <row r="60" spans="1:3" s="1" customFormat="1" ht="24.75" customHeight="1">
      <c r="A60" s="16" t="s">
        <v>184</v>
      </c>
      <c r="B60" s="27" t="s">
        <v>260</v>
      </c>
      <c r="C60" s="28">
        <v>9.6</v>
      </c>
    </row>
    <row r="61" spans="1:3" s="1" customFormat="1" ht="24.75" customHeight="1">
      <c r="A61" s="16" t="s">
        <v>184</v>
      </c>
      <c r="B61" s="27" t="s">
        <v>261</v>
      </c>
      <c r="C61" s="28">
        <v>59.2</v>
      </c>
    </row>
    <row r="62" spans="1:3" s="1" customFormat="1" ht="24.75" customHeight="1">
      <c r="A62" s="16" t="s">
        <v>184</v>
      </c>
      <c r="B62" s="27" t="s">
        <v>262</v>
      </c>
      <c r="C62" s="28">
        <v>20</v>
      </c>
    </row>
    <row r="63" spans="1:3" s="1" customFormat="1" ht="24.75" customHeight="1">
      <c r="A63" s="16" t="s">
        <v>184</v>
      </c>
      <c r="B63" s="27" t="s">
        <v>263</v>
      </c>
      <c r="C63" s="28">
        <v>4.5</v>
      </c>
    </row>
    <row r="64" spans="1:3" s="1" customFormat="1" ht="24.75" customHeight="1">
      <c r="A64" s="16" t="s">
        <v>184</v>
      </c>
      <c r="B64" s="27" t="s">
        <v>264</v>
      </c>
      <c r="C64" s="28">
        <v>7.2</v>
      </c>
    </row>
    <row r="65" spans="1:3" s="1" customFormat="1" ht="24.75" customHeight="1">
      <c r="A65" s="16" t="s">
        <v>184</v>
      </c>
      <c r="B65" s="27" t="s">
        <v>265</v>
      </c>
      <c r="C65" s="28">
        <v>12.12</v>
      </c>
    </row>
    <row r="66" spans="1:3" s="1" customFormat="1" ht="24.75" customHeight="1">
      <c r="A66" s="16" t="s">
        <v>184</v>
      </c>
      <c r="B66" s="27" t="s">
        <v>266</v>
      </c>
      <c r="C66" s="28">
        <v>7.72</v>
      </c>
    </row>
    <row r="67" spans="1:3" s="1" customFormat="1" ht="24.75" customHeight="1">
      <c r="A67" s="16" t="s">
        <v>184</v>
      </c>
      <c r="B67" s="27" t="s">
        <v>229</v>
      </c>
      <c r="C67" s="28">
        <v>5.7</v>
      </c>
    </row>
    <row r="68" spans="1:3" s="1" customFormat="1" ht="24.75" customHeight="1">
      <c r="A68" s="16" t="s">
        <v>184</v>
      </c>
      <c r="B68" s="27" t="s">
        <v>267</v>
      </c>
      <c r="C68" s="28">
        <v>11.58</v>
      </c>
    </row>
    <row r="69" spans="1:3" s="1" customFormat="1" ht="24.75" customHeight="1">
      <c r="A69" s="16" t="s">
        <v>184</v>
      </c>
      <c r="B69" s="27" t="s">
        <v>268</v>
      </c>
      <c r="C69" s="28">
        <v>95</v>
      </c>
    </row>
    <row r="70" spans="1:3" s="1" customFormat="1" ht="24.75" customHeight="1">
      <c r="A70" s="16" t="s">
        <v>184</v>
      </c>
      <c r="B70" s="27" t="s">
        <v>269</v>
      </c>
      <c r="C70" s="28">
        <v>73</v>
      </c>
    </row>
    <row r="71" spans="1:3" s="1" customFormat="1" ht="24.75" customHeight="1">
      <c r="A71" s="16" t="s">
        <v>184</v>
      </c>
      <c r="B71" s="27" t="s">
        <v>270</v>
      </c>
      <c r="C71" s="28">
        <v>49.52</v>
      </c>
    </row>
    <row r="72" spans="1:3" s="1" customFormat="1" ht="24.75" customHeight="1">
      <c r="A72" s="16" t="s">
        <v>184</v>
      </c>
      <c r="B72" s="27" t="s">
        <v>271</v>
      </c>
      <c r="C72" s="28">
        <v>53.09</v>
      </c>
    </row>
    <row r="73" spans="1:3" s="1" customFormat="1" ht="24.75" customHeight="1">
      <c r="A73" s="16" t="s">
        <v>184</v>
      </c>
      <c r="B73" s="27" t="s">
        <v>272</v>
      </c>
      <c r="C73" s="28">
        <v>50</v>
      </c>
    </row>
    <row r="74" spans="1:3" s="1" customFormat="1" ht="24.75" customHeight="1">
      <c r="A74" s="16" t="s">
        <v>184</v>
      </c>
      <c r="B74" s="27" t="s">
        <v>273</v>
      </c>
      <c r="C74" s="28">
        <v>50</v>
      </c>
    </row>
    <row r="75" spans="1:3" s="1" customFormat="1" ht="24.75" customHeight="1">
      <c r="A75" s="16" t="s">
        <v>184</v>
      </c>
      <c r="B75" s="27" t="s">
        <v>274</v>
      </c>
      <c r="C75" s="28">
        <v>10000</v>
      </c>
    </row>
    <row r="76" spans="1:3" s="1" customFormat="1" ht="24.75" customHeight="1">
      <c r="A76" s="16" t="s">
        <v>184</v>
      </c>
      <c r="B76" s="27" t="s">
        <v>275</v>
      </c>
      <c r="C76" s="28">
        <v>10.33</v>
      </c>
    </row>
    <row r="77" spans="1:3" s="1" customFormat="1" ht="24.75" customHeight="1">
      <c r="A77" s="16" t="s">
        <v>184</v>
      </c>
      <c r="B77" s="27" t="s">
        <v>276</v>
      </c>
      <c r="C77" s="28">
        <v>5</v>
      </c>
    </row>
    <row r="78" spans="1:3" s="1" customFormat="1" ht="24.75" customHeight="1">
      <c r="A78" s="16" t="s">
        <v>184</v>
      </c>
      <c r="B78" s="27" t="s">
        <v>277</v>
      </c>
      <c r="C78" s="28">
        <v>105.74</v>
      </c>
    </row>
    <row r="79" spans="1:3" s="1" customFormat="1" ht="24.75" customHeight="1">
      <c r="A79" s="16" t="s">
        <v>278</v>
      </c>
      <c r="B79" s="30" t="s">
        <v>279</v>
      </c>
      <c r="C79" s="18">
        <v>16</v>
      </c>
    </row>
    <row r="80" spans="1:3" s="1" customFormat="1" ht="24.75" customHeight="1">
      <c r="A80" s="16" t="s">
        <v>278</v>
      </c>
      <c r="B80" s="30" t="s">
        <v>280</v>
      </c>
      <c r="C80" s="24">
        <v>25</v>
      </c>
    </row>
    <row r="81" spans="1:3" s="1" customFormat="1" ht="24.75" customHeight="1">
      <c r="A81" s="16" t="s">
        <v>281</v>
      </c>
      <c r="B81" s="27" t="s">
        <v>282</v>
      </c>
      <c r="C81" s="28">
        <v>10</v>
      </c>
    </row>
    <row r="82" spans="1:3" s="1" customFormat="1" ht="24.75" customHeight="1">
      <c r="A82" s="16" t="s">
        <v>281</v>
      </c>
      <c r="B82" s="27" t="s">
        <v>283</v>
      </c>
      <c r="C82" s="28">
        <v>3.9</v>
      </c>
    </row>
    <row r="83" spans="1:3" s="1" customFormat="1" ht="24.75" customHeight="1">
      <c r="A83" s="16" t="s">
        <v>284</v>
      </c>
      <c r="B83" s="27" t="s">
        <v>282</v>
      </c>
      <c r="C83" s="28">
        <v>20</v>
      </c>
    </row>
    <row r="84" spans="1:3" s="1" customFormat="1" ht="24.75" customHeight="1">
      <c r="A84" s="16" t="s">
        <v>284</v>
      </c>
      <c r="B84" s="27" t="s">
        <v>283</v>
      </c>
      <c r="C84" s="28">
        <v>17.5</v>
      </c>
    </row>
    <row r="85" spans="1:3" s="1" customFormat="1" ht="24.75" customHeight="1">
      <c r="A85" s="16" t="s">
        <v>284</v>
      </c>
      <c r="B85" s="27" t="s">
        <v>285</v>
      </c>
      <c r="C85" s="22">
        <v>9</v>
      </c>
    </row>
    <row r="86" spans="1:3" s="1" customFormat="1" ht="24.75" customHeight="1">
      <c r="A86" s="16" t="s">
        <v>284</v>
      </c>
      <c r="B86" s="27" t="s">
        <v>286</v>
      </c>
      <c r="C86" s="22">
        <v>7</v>
      </c>
    </row>
    <row r="87" spans="1:3" s="1" customFormat="1" ht="24.75" customHeight="1">
      <c r="A87" s="16" t="s">
        <v>284</v>
      </c>
      <c r="B87" s="27" t="s">
        <v>287</v>
      </c>
      <c r="C87" s="22">
        <v>4</v>
      </c>
    </row>
    <row r="88" spans="1:3" s="1" customFormat="1" ht="24.75" customHeight="1">
      <c r="A88" s="16" t="s">
        <v>284</v>
      </c>
      <c r="B88" s="27" t="s">
        <v>288</v>
      </c>
      <c r="C88" s="22">
        <v>12</v>
      </c>
    </row>
    <row r="89" spans="1:3" s="1" customFormat="1" ht="24.75" customHeight="1">
      <c r="A89" s="16" t="s">
        <v>188</v>
      </c>
      <c r="B89" s="31" t="s">
        <v>282</v>
      </c>
      <c r="C89" s="28">
        <v>10</v>
      </c>
    </row>
    <row r="90" spans="1:3" s="1" customFormat="1" ht="24.75" customHeight="1">
      <c r="A90" s="16" t="s">
        <v>188</v>
      </c>
      <c r="B90" s="27" t="s">
        <v>289</v>
      </c>
      <c r="C90" s="28">
        <v>92.07</v>
      </c>
    </row>
    <row r="91" spans="1:3" s="1" customFormat="1" ht="24.75" customHeight="1">
      <c r="A91" s="16" t="s">
        <v>188</v>
      </c>
      <c r="B91" s="27" t="s">
        <v>290</v>
      </c>
      <c r="C91" s="22">
        <v>5</v>
      </c>
    </row>
    <row r="92" spans="1:3" s="1" customFormat="1" ht="24.75" customHeight="1">
      <c r="A92" s="16" t="s">
        <v>188</v>
      </c>
      <c r="B92" s="27" t="s">
        <v>291</v>
      </c>
      <c r="C92" s="22">
        <v>39.65</v>
      </c>
    </row>
    <row r="93" spans="1:3" s="1" customFormat="1" ht="24.75" customHeight="1">
      <c r="A93" s="16" t="s">
        <v>292</v>
      </c>
      <c r="B93" s="32" t="s">
        <v>293</v>
      </c>
      <c r="C93" s="28">
        <v>289.6</v>
      </c>
    </row>
    <row r="94" spans="1:3" s="1" customFormat="1" ht="24.75" customHeight="1">
      <c r="A94" s="16" t="s">
        <v>292</v>
      </c>
      <c r="B94" s="32" t="s">
        <v>294</v>
      </c>
      <c r="C94" s="28">
        <v>40</v>
      </c>
    </row>
    <row r="95" spans="1:3" s="1" customFormat="1" ht="24.75" customHeight="1">
      <c r="A95" s="16" t="s">
        <v>190</v>
      </c>
      <c r="B95" s="27" t="s">
        <v>295</v>
      </c>
      <c r="C95" s="22">
        <v>20</v>
      </c>
    </row>
    <row r="96" spans="1:3" s="1" customFormat="1" ht="24.75" customHeight="1">
      <c r="A96" s="16" t="s">
        <v>190</v>
      </c>
      <c r="B96" s="27" t="s">
        <v>296</v>
      </c>
      <c r="C96" s="22">
        <v>11.8</v>
      </c>
    </row>
    <row r="97" spans="1:3" s="1" customFormat="1" ht="24.75" customHeight="1">
      <c r="A97" s="16" t="s">
        <v>190</v>
      </c>
      <c r="B97" s="27" t="s">
        <v>297</v>
      </c>
      <c r="C97" s="22">
        <v>40</v>
      </c>
    </row>
    <row r="98" spans="1:3" s="1" customFormat="1" ht="24.75" customHeight="1">
      <c r="A98" s="16" t="s">
        <v>190</v>
      </c>
      <c r="B98" s="27" t="s">
        <v>298</v>
      </c>
      <c r="C98" s="22">
        <v>120</v>
      </c>
    </row>
    <row r="99" spans="1:3" s="1" customFormat="1" ht="24.75" customHeight="1">
      <c r="A99" s="16" t="s">
        <v>190</v>
      </c>
      <c r="B99" s="27" t="s">
        <v>299</v>
      </c>
      <c r="C99" s="22">
        <v>1362.93</v>
      </c>
    </row>
    <row r="100" spans="1:3" s="1" customFormat="1" ht="24.75" customHeight="1">
      <c r="A100" s="16" t="s">
        <v>190</v>
      </c>
      <c r="B100" s="27" t="s">
        <v>300</v>
      </c>
      <c r="C100" s="22">
        <v>410.21</v>
      </c>
    </row>
    <row r="101" spans="1:3" s="1" customFormat="1" ht="24.75" customHeight="1">
      <c r="A101" s="16" t="s">
        <v>190</v>
      </c>
      <c r="B101" s="27" t="s">
        <v>301</v>
      </c>
      <c r="C101" s="22">
        <v>573.61</v>
      </c>
    </row>
    <row r="102" spans="1:3" s="1" customFormat="1" ht="24.75" customHeight="1">
      <c r="A102" s="16" t="s">
        <v>190</v>
      </c>
      <c r="B102" s="27" t="s">
        <v>302</v>
      </c>
      <c r="C102" s="22">
        <v>743.45</v>
      </c>
    </row>
    <row r="103" spans="1:3" s="1" customFormat="1" ht="24.75" customHeight="1">
      <c r="A103" s="16" t="s">
        <v>190</v>
      </c>
      <c r="B103" s="27" t="s">
        <v>303</v>
      </c>
      <c r="C103" s="22">
        <v>97.92</v>
      </c>
    </row>
    <row r="104" spans="1:3" s="1" customFormat="1" ht="24.75" customHeight="1">
      <c r="A104" s="16" t="s">
        <v>190</v>
      </c>
      <c r="B104" s="27" t="s">
        <v>304</v>
      </c>
      <c r="C104" s="22">
        <v>577.82</v>
      </c>
    </row>
    <row r="105" spans="1:3" s="1" customFormat="1" ht="24.75" customHeight="1">
      <c r="A105" s="16" t="s">
        <v>190</v>
      </c>
      <c r="B105" s="27" t="s">
        <v>305</v>
      </c>
      <c r="C105" s="22">
        <v>11.89</v>
      </c>
    </row>
    <row r="106" spans="1:3" s="1" customFormat="1" ht="24.75" customHeight="1">
      <c r="A106" s="16" t="s">
        <v>190</v>
      </c>
      <c r="B106" s="27" t="s">
        <v>306</v>
      </c>
      <c r="C106" s="22">
        <v>999.58</v>
      </c>
    </row>
    <row r="107" spans="1:3" s="1" customFormat="1" ht="24.75" customHeight="1">
      <c r="A107" s="16" t="s">
        <v>190</v>
      </c>
      <c r="B107" s="27" t="s">
        <v>307</v>
      </c>
      <c r="C107" s="22">
        <v>181.88</v>
      </c>
    </row>
    <row r="108" spans="1:3" s="1" customFormat="1" ht="24.75" customHeight="1">
      <c r="A108" s="16" t="s">
        <v>190</v>
      </c>
      <c r="B108" s="27" t="s">
        <v>308</v>
      </c>
      <c r="C108" s="22">
        <v>108</v>
      </c>
    </row>
    <row r="109" spans="1:3" s="1" customFormat="1" ht="24.75" customHeight="1">
      <c r="A109" s="16" t="s">
        <v>309</v>
      </c>
      <c r="B109" s="27" t="s">
        <v>310</v>
      </c>
      <c r="C109" s="22">
        <v>30</v>
      </c>
    </row>
    <row r="110" spans="1:3" s="1" customFormat="1" ht="24.75" customHeight="1">
      <c r="A110" s="16" t="s">
        <v>309</v>
      </c>
      <c r="B110" s="27" t="s">
        <v>311</v>
      </c>
      <c r="C110" s="22">
        <v>12</v>
      </c>
    </row>
    <row r="111" spans="1:3" s="1" customFormat="1" ht="24.75" customHeight="1">
      <c r="A111" s="16" t="s">
        <v>309</v>
      </c>
      <c r="B111" s="27" t="s">
        <v>312</v>
      </c>
      <c r="C111" s="22">
        <v>12</v>
      </c>
    </row>
    <row r="112" spans="1:3" s="2" customFormat="1" ht="24.75" customHeight="1">
      <c r="A112" s="16" t="s">
        <v>309</v>
      </c>
      <c r="B112" s="27" t="s">
        <v>313</v>
      </c>
      <c r="C112" s="33">
        <v>100</v>
      </c>
    </row>
    <row r="113" spans="1:3" s="1" customFormat="1" ht="24.75" customHeight="1">
      <c r="A113" s="16" t="s">
        <v>309</v>
      </c>
      <c r="B113" s="27" t="s">
        <v>314</v>
      </c>
      <c r="C113" s="33">
        <v>10</v>
      </c>
    </row>
    <row r="114" spans="1:3" s="1" customFormat="1" ht="24.75" customHeight="1">
      <c r="A114" s="16" t="s">
        <v>309</v>
      </c>
      <c r="B114" s="27" t="s">
        <v>315</v>
      </c>
      <c r="C114" s="22">
        <v>300</v>
      </c>
    </row>
    <row r="115" spans="1:3" s="1" customFormat="1" ht="24.75" customHeight="1">
      <c r="A115" s="16" t="s">
        <v>309</v>
      </c>
      <c r="B115" s="27" t="s">
        <v>316</v>
      </c>
      <c r="C115" s="33">
        <v>14</v>
      </c>
    </row>
    <row r="116" spans="1:3" s="1" customFormat="1" ht="24.75" customHeight="1">
      <c r="A116" s="16" t="s">
        <v>309</v>
      </c>
      <c r="B116" s="27" t="s">
        <v>317</v>
      </c>
      <c r="C116" s="33">
        <v>10</v>
      </c>
    </row>
    <row r="117" spans="1:3" s="1" customFormat="1" ht="24.75" customHeight="1">
      <c r="A117" s="16" t="s">
        <v>309</v>
      </c>
      <c r="B117" s="27" t="s">
        <v>318</v>
      </c>
      <c r="C117" s="33">
        <v>15</v>
      </c>
    </row>
    <row r="118" spans="1:3" s="1" customFormat="1" ht="24.75" customHeight="1">
      <c r="A118" s="16" t="s">
        <v>309</v>
      </c>
      <c r="B118" s="27" t="s">
        <v>319</v>
      </c>
      <c r="C118" s="33">
        <v>85.72</v>
      </c>
    </row>
    <row r="119" spans="1:3" s="1" customFormat="1" ht="24.75" customHeight="1">
      <c r="A119" s="16" t="s">
        <v>309</v>
      </c>
      <c r="B119" s="27" t="s">
        <v>320</v>
      </c>
      <c r="C119" s="33">
        <v>100</v>
      </c>
    </row>
    <row r="120" spans="1:3" s="1" customFormat="1" ht="24.75" customHeight="1">
      <c r="A120" s="16" t="s">
        <v>309</v>
      </c>
      <c r="B120" s="27" t="s">
        <v>321</v>
      </c>
      <c r="C120" s="22">
        <v>120</v>
      </c>
    </row>
    <row r="121" spans="1:3" s="1" customFormat="1" ht="24.75" customHeight="1">
      <c r="A121" s="16" t="s">
        <v>309</v>
      </c>
      <c r="B121" s="27" t="s">
        <v>322</v>
      </c>
      <c r="C121" s="22">
        <v>138.45</v>
      </c>
    </row>
    <row r="122" spans="1:3" s="1" customFormat="1" ht="24.75" customHeight="1">
      <c r="A122" s="16" t="s">
        <v>309</v>
      </c>
      <c r="B122" s="27" t="s">
        <v>323</v>
      </c>
      <c r="C122" s="22">
        <v>100</v>
      </c>
    </row>
    <row r="123" spans="1:3" s="1" customFormat="1" ht="24.75" customHeight="1">
      <c r="A123" s="16" t="s">
        <v>324</v>
      </c>
      <c r="B123" s="34" t="s">
        <v>282</v>
      </c>
      <c r="C123" s="33">
        <v>450</v>
      </c>
    </row>
    <row r="124" spans="1:3" s="1" customFormat="1" ht="24.75" customHeight="1">
      <c r="A124" s="16" t="s">
        <v>324</v>
      </c>
      <c r="B124" s="34" t="s">
        <v>325</v>
      </c>
      <c r="C124" s="33">
        <v>500</v>
      </c>
    </row>
    <row r="125" spans="1:3" s="1" customFormat="1" ht="24.75" customHeight="1">
      <c r="A125" s="16" t="s">
        <v>326</v>
      </c>
      <c r="B125" s="30" t="s">
        <v>327</v>
      </c>
      <c r="C125" s="26">
        <v>110</v>
      </c>
    </row>
    <row r="126" spans="1:3" s="1" customFormat="1" ht="24.75" customHeight="1">
      <c r="A126" s="16" t="s">
        <v>326</v>
      </c>
      <c r="B126" s="30" t="s">
        <v>328</v>
      </c>
      <c r="C126" s="20">
        <f>103967+1208</f>
        <v>105175</v>
      </c>
    </row>
    <row r="127" spans="1:3" s="1" customFormat="1" ht="24.75" customHeight="1">
      <c r="A127" s="16" t="s">
        <v>326</v>
      </c>
      <c r="B127" s="30" t="s">
        <v>329</v>
      </c>
      <c r="C127" s="20">
        <v>20000</v>
      </c>
    </row>
    <row r="128" spans="1:3" s="1" customFormat="1" ht="24.75" customHeight="1">
      <c r="A128" s="16" t="s">
        <v>330</v>
      </c>
      <c r="B128" s="25" t="s">
        <v>331</v>
      </c>
      <c r="C128" s="26">
        <v>20</v>
      </c>
    </row>
    <row r="129" spans="1:3" s="1" customFormat="1" ht="24.75" customHeight="1">
      <c r="A129" s="16" t="s">
        <v>330</v>
      </c>
      <c r="B129" s="30" t="s">
        <v>332</v>
      </c>
      <c r="C129" s="26">
        <v>38</v>
      </c>
    </row>
    <row r="130" spans="1:3" s="1" customFormat="1" ht="24.75" customHeight="1">
      <c r="A130" s="16" t="s">
        <v>330</v>
      </c>
      <c r="B130" s="25" t="s">
        <v>333</v>
      </c>
      <c r="C130" s="26">
        <v>32.6</v>
      </c>
    </row>
    <row r="131" spans="1:3" s="1" customFormat="1" ht="24.75" customHeight="1">
      <c r="A131" s="16" t="s">
        <v>330</v>
      </c>
      <c r="B131" s="30" t="s">
        <v>334</v>
      </c>
      <c r="C131" s="26">
        <v>60</v>
      </c>
    </row>
    <row r="132" spans="1:3" s="1" customFormat="1" ht="24.75" customHeight="1">
      <c r="A132" s="16" t="s">
        <v>330</v>
      </c>
      <c r="B132" s="30" t="s">
        <v>335</v>
      </c>
      <c r="C132" s="26">
        <v>57.32</v>
      </c>
    </row>
    <row r="133" spans="1:3" s="1" customFormat="1" ht="24.75" customHeight="1">
      <c r="A133" s="16" t="s">
        <v>330</v>
      </c>
      <c r="B133" s="25" t="s">
        <v>336</v>
      </c>
      <c r="C133" s="26">
        <v>6.8</v>
      </c>
    </row>
    <row r="134" spans="1:3" s="1" customFormat="1" ht="24.75" customHeight="1">
      <c r="A134" s="16" t="s">
        <v>330</v>
      </c>
      <c r="B134" s="25" t="s">
        <v>337</v>
      </c>
      <c r="C134" s="26">
        <v>10</v>
      </c>
    </row>
    <row r="135" spans="1:3" s="1" customFormat="1" ht="24.75" customHeight="1">
      <c r="A135" s="16" t="s">
        <v>330</v>
      </c>
      <c r="B135" s="30" t="s">
        <v>338</v>
      </c>
      <c r="C135" s="26">
        <v>10</v>
      </c>
    </row>
    <row r="136" spans="1:3" s="1" customFormat="1" ht="24.75" customHeight="1">
      <c r="A136" s="16" t="s">
        <v>330</v>
      </c>
      <c r="B136" s="25" t="s">
        <v>339</v>
      </c>
      <c r="C136" s="26">
        <v>10</v>
      </c>
    </row>
    <row r="137" spans="1:3" s="1" customFormat="1" ht="24.75" customHeight="1">
      <c r="A137" s="16" t="s">
        <v>330</v>
      </c>
      <c r="B137" s="30" t="s">
        <v>340</v>
      </c>
      <c r="C137" s="26">
        <v>110</v>
      </c>
    </row>
    <row r="138" spans="1:3" s="1" customFormat="1" ht="24.75" customHeight="1">
      <c r="A138" s="16" t="s">
        <v>330</v>
      </c>
      <c r="B138" s="25" t="s">
        <v>341</v>
      </c>
      <c r="C138" s="26">
        <v>10526</v>
      </c>
    </row>
    <row r="139" spans="1:254" s="3" customFormat="1" ht="24.75" customHeight="1">
      <c r="A139" s="35" t="s">
        <v>192</v>
      </c>
      <c r="B139" s="36" t="s">
        <v>342</v>
      </c>
      <c r="C139" s="37">
        <v>1800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47"/>
      <c r="IO139" s="47"/>
      <c r="IP139" s="47"/>
      <c r="IQ139" s="47"/>
      <c r="IR139" s="47"/>
      <c r="IS139" s="47"/>
      <c r="IT139" s="47"/>
    </row>
    <row r="140" spans="1:3" ht="24.75" customHeight="1">
      <c r="A140" s="38" t="s">
        <v>343</v>
      </c>
      <c r="B140" s="36" t="s">
        <v>344</v>
      </c>
      <c r="C140" s="37">
        <v>30</v>
      </c>
    </row>
    <row r="141" spans="1:3" ht="24.75" customHeight="1">
      <c r="A141" s="38" t="s">
        <v>343</v>
      </c>
      <c r="B141" s="36" t="s">
        <v>345</v>
      </c>
      <c r="C141" s="37">
        <v>30</v>
      </c>
    </row>
    <row r="142" spans="1:3" ht="24.75" customHeight="1">
      <c r="A142" s="38" t="s">
        <v>343</v>
      </c>
      <c r="B142" s="36" t="s">
        <v>346</v>
      </c>
      <c r="C142" s="37">
        <v>1416.5</v>
      </c>
    </row>
    <row r="143" spans="1:3" ht="24.75" customHeight="1">
      <c r="A143" s="38" t="s">
        <v>343</v>
      </c>
      <c r="B143" s="39" t="s">
        <v>347</v>
      </c>
      <c r="C143" s="40">
        <v>4000</v>
      </c>
    </row>
    <row r="144" spans="1:3" ht="24.75" customHeight="1">
      <c r="A144" s="38" t="s">
        <v>343</v>
      </c>
      <c r="B144" s="41" t="s">
        <v>348</v>
      </c>
      <c r="C144" s="40">
        <v>50</v>
      </c>
    </row>
    <row r="145" spans="1:3" ht="24.75" customHeight="1">
      <c r="A145" s="38" t="s">
        <v>343</v>
      </c>
      <c r="B145" s="42" t="s">
        <v>349</v>
      </c>
      <c r="C145" s="43">
        <v>1000</v>
      </c>
    </row>
    <row r="146" spans="1:3" ht="24.75" customHeight="1">
      <c r="A146" s="38" t="s">
        <v>343</v>
      </c>
      <c r="B146" s="42" t="s">
        <v>350</v>
      </c>
      <c r="C146" s="43">
        <v>1802</v>
      </c>
    </row>
    <row r="147" spans="1:254" s="3" customFormat="1" ht="24.75" customHeight="1">
      <c r="A147" s="35" t="s">
        <v>343</v>
      </c>
      <c r="B147" s="36" t="s">
        <v>351</v>
      </c>
      <c r="C147" s="44">
        <v>9561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47"/>
      <c r="IO147" s="47"/>
      <c r="IP147" s="47"/>
      <c r="IQ147" s="47"/>
      <c r="IR147" s="47"/>
      <c r="IS147" s="47"/>
      <c r="IT147" s="47"/>
    </row>
    <row r="148" spans="1:3" ht="24.75" customHeight="1">
      <c r="A148" s="38" t="s">
        <v>343</v>
      </c>
      <c r="B148" s="45" t="s">
        <v>352</v>
      </c>
      <c r="C148" s="43">
        <v>1000</v>
      </c>
    </row>
    <row r="149" spans="1:3" ht="24.75" customHeight="1">
      <c r="A149" s="38" t="s">
        <v>343</v>
      </c>
      <c r="B149" s="45" t="s">
        <v>353</v>
      </c>
      <c r="C149" s="44">
        <v>15000</v>
      </c>
    </row>
    <row r="150" spans="1:3" ht="24.75" customHeight="1">
      <c r="A150" s="38" t="s">
        <v>343</v>
      </c>
      <c r="B150" s="45" t="s">
        <v>354</v>
      </c>
      <c r="C150" s="44">
        <v>5000</v>
      </c>
    </row>
    <row r="151" spans="1:254" s="3" customFormat="1" ht="24.75" customHeight="1">
      <c r="A151" s="35" t="s">
        <v>355</v>
      </c>
      <c r="B151" s="46" t="s">
        <v>195</v>
      </c>
      <c r="C151" s="40">
        <v>3000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47"/>
      <c r="IO151" s="47"/>
      <c r="IP151" s="47"/>
      <c r="IQ151" s="47"/>
      <c r="IR151" s="47"/>
      <c r="IS151" s="47"/>
      <c r="IT151" s="47"/>
    </row>
  </sheetData>
  <sheetProtection/>
  <mergeCells count="1">
    <mergeCell ref="A1:C1"/>
  </mergeCells>
  <printOptions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Kurek</cp:lastModifiedBy>
  <cp:lastPrinted>2018-01-11T09:27:26Z</cp:lastPrinted>
  <dcterms:created xsi:type="dcterms:W3CDTF">2017-11-29T17:31:54Z</dcterms:created>
  <dcterms:modified xsi:type="dcterms:W3CDTF">2022-12-21T12:52:48Z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F5D302A5CC4E49969B9006C762117391</vt:lpwstr>
  </property>
</Properties>
</file>