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tabRatio="940" firstSheet="5" activeTab="9"/>
  </bookViews>
  <sheets>
    <sheet name="发展目标" sheetId="1" r:id="rId1"/>
    <sheet name="主要经济指标" sheetId="2" r:id="rId2"/>
    <sheet name="规模工业生产主要分类" sheetId="3" r:id="rId3"/>
    <sheet name="主要产业" sheetId="4" r:id="rId4"/>
    <sheet name="分县市区园区工业" sheetId="5" r:id="rId5"/>
    <sheet name="用电量" sheetId="6" r:id="rId6"/>
    <sheet name="交通运输" sheetId="7" r:id="rId7"/>
    <sheet name="固定资产投资" sheetId="8" r:id="rId8"/>
    <sheet name="商品房建设与销售" sheetId="9" r:id="rId9"/>
    <sheet name="国内贸易、旅游" sheetId="10" r:id="rId10"/>
    <sheet name="热点商品" sheetId="11" r:id="rId11"/>
    <sheet name="对外贸易" sheetId="12" r:id="rId12"/>
    <sheet name="财政金融" sheetId="13" r:id="rId13"/>
    <sheet name="人民生活和物价" sheetId="14" r:id="rId14"/>
    <sheet name="县市2" sheetId="15" r:id="rId15"/>
    <sheet name="港区" sheetId="16" r:id="rId16"/>
    <sheet name="省1" sheetId="17" r:id="rId17"/>
    <sheet name="省2" sheetId="18" r:id="rId18"/>
    <sheet name="区域中心城市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/>
  <calcPr fullCalcOnLoad="1"/>
</workbook>
</file>

<file path=xl/sharedStrings.xml><?xml version="1.0" encoding="utf-8"?>
<sst xmlns="http://schemas.openxmlformats.org/spreadsheetml/2006/main" count="689" uniqueCount="414">
  <si>
    <r>
      <rPr>
        <b/>
        <sz val="16"/>
        <rFont val="宋体"/>
        <family val="0"/>
      </rPr>
      <t>国家、湖南省、岳阳市</t>
    </r>
    <r>
      <rPr>
        <b/>
        <sz val="16"/>
        <rFont val="Times New Roman"/>
        <family val="1"/>
      </rPr>
      <t>2018</t>
    </r>
    <r>
      <rPr>
        <b/>
        <sz val="16"/>
        <rFont val="宋体"/>
        <family val="0"/>
      </rPr>
      <t>年度经济社会发展预期目标</t>
    </r>
  </si>
  <si>
    <r>
      <rPr>
        <sz val="12"/>
        <rFont val="宋体"/>
        <family val="0"/>
      </rPr>
      <t>指标名称</t>
    </r>
  </si>
  <si>
    <r>
      <rPr>
        <sz val="12"/>
        <rFont val="宋体"/>
        <family val="0"/>
      </rPr>
      <t>单位</t>
    </r>
  </si>
  <si>
    <r>
      <rPr>
        <sz val="12"/>
        <rFont val="宋体"/>
        <family val="0"/>
      </rPr>
      <t>国家</t>
    </r>
  </si>
  <si>
    <r>
      <rPr>
        <sz val="12"/>
        <rFont val="宋体"/>
        <family val="0"/>
      </rPr>
      <t>湖南省</t>
    </r>
  </si>
  <si>
    <r>
      <rPr>
        <sz val="12"/>
        <rFont val="宋体"/>
        <family val="0"/>
      </rPr>
      <t>岳阳市</t>
    </r>
  </si>
  <si>
    <t>GDP</t>
  </si>
  <si>
    <t>%</t>
  </si>
  <si>
    <t>6.5%左右</t>
  </si>
  <si>
    <t>8%左右</t>
  </si>
  <si>
    <r>
      <rPr>
        <sz val="12"/>
        <rFont val="宋体"/>
        <family val="0"/>
      </rPr>
      <t>规模工业增加值</t>
    </r>
  </si>
  <si>
    <t>-</t>
  </si>
  <si>
    <r>
      <rPr>
        <sz val="12"/>
        <rFont val="宋体"/>
        <family val="0"/>
      </rPr>
      <t>固定资产投资</t>
    </r>
  </si>
  <si>
    <r>
      <rPr>
        <sz val="12"/>
        <rFont val="宋体"/>
        <family val="0"/>
      </rPr>
      <t>社会消费品零售总额</t>
    </r>
  </si>
  <si>
    <r>
      <rPr>
        <sz val="12"/>
        <rFont val="宋体"/>
        <family val="0"/>
      </rPr>
      <t>进出口总额</t>
    </r>
  </si>
  <si>
    <t>稳中向好，国际收支基本平衡</t>
  </si>
  <si>
    <r>
      <rPr>
        <sz val="12"/>
        <rFont val="宋体"/>
        <family val="0"/>
      </rPr>
      <t>居民消费价格指数</t>
    </r>
  </si>
  <si>
    <r>
      <t>3%</t>
    </r>
    <r>
      <rPr>
        <sz val="11"/>
        <rFont val="宋体"/>
        <family val="0"/>
      </rPr>
      <t>左右</t>
    </r>
  </si>
  <si>
    <t>3%以内</t>
  </si>
  <si>
    <r>
      <t>2%</t>
    </r>
    <r>
      <rPr>
        <sz val="11"/>
        <rFont val="宋体"/>
        <family val="0"/>
      </rPr>
      <t>以内</t>
    </r>
  </si>
  <si>
    <r>
      <rPr>
        <sz val="12"/>
        <rFont val="宋体"/>
        <family val="0"/>
      </rPr>
      <t>公共财政预算收入</t>
    </r>
  </si>
  <si>
    <t>6.5%以上</t>
  </si>
  <si>
    <r>
      <rPr>
        <sz val="12"/>
        <rFont val="宋体"/>
        <family val="0"/>
      </rPr>
      <t>城乡居民收入</t>
    </r>
  </si>
  <si>
    <t>和经济增长基本同步</t>
  </si>
  <si>
    <t>8%以上</t>
  </si>
  <si>
    <r>
      <t>9%</t>
    </r>
    <r>
      <rPr>
        <sz val="11"/>
        <rFont val="宋体"/>
        <family val="0"/>
      </rPr>
      <t>以上</t>
    </r>
  </si>
  <si>
    <r>
      <rPr>
        <sz val="12"/>
        <rFont val="宋体"/>
        <family val="0"/>
      </rPr>
      <t>新增城镇就业</t>
    </r>
  </si>
  <si>
    <r>
      <rPr>
        <sz val="12"/>
        <rFont val="宋体"/>
        <family val="0"/>
      </rPr>
      <t>万人</t>
    </r>
  </si>
  <si>
    <r>
      <t>1100</t>
    </r>
    <r>
      <rPr>
        <sz val="11"/>
        <rFont val="宋体"/>
        <family val="0"/>
      </rPr>
      <t>万人以上</t>
    </r>
  </si>
  <si>
    <t>70万人</t>
  </si>
  <si>
    <r>
      <t>5.2</t>
    </r>
    <r>
      <rPr>
        <sz val="11"/>
        <rFont val="宋体"/>
        <family val="0"/>
      </rPr>
      <t>万人</t>
    </r>
  </si>
  <si>
    <r>
      <rPr>
        <sz val="12"/>
        <rFont val="宋体"/>
        <family val="0"/>
      </rPr>
      <t>城镇登记失业率</t>
    </r>
  </si>
  <si>
    <r>
      <t>4.5%</t>
    </r>
    <r>
      <rPr>
        <sz val="11"/>
        <rFont val="宋体"/>
        <family val="0"/>
      </rPr>
      <t>以内</t>
    </r>
  </si>
  <si>
    <t>4.5%以下</t>
  </si>
  <si>
    <r>
      <rPr>
        <sz val="12"/>
        <rFont val="宋体"/>
        <family val="0"/>
      </rPr>
      <t>万元</t>
    </r>
    <r>
      <rPr>
        <sz val="12"/>
        <rFont val="Times New Roman"/>
        <family val="1"/>
      </rPr>
      <t>GDP</t>
    </r>
    <r>
      <rPr>
        <sz val="12"/>
        <rFont val="宋体"/>
        <family val="0"/>
      </rPr>
      <t>能耗下降率</t>
    </r>
  </si>
  <si>
    <t>下降3%以上</t>
  </si>
  <si>
    <t>主要指标</t>
  </si>
  <si>
    <t>单 位</t>
  </si>
  <si>
    <t>总量</t>
  </si>
  <si>
    <t>增 幅（%）</t>
  </si>
  <si>
    <t>生产总值</t>
  </si>
  <si>
    <t>亿元</t>
  </si>
  <si>
    <t xml:space="preserve">  第一产业</t>
  </si>
  <si>
    <t xml:space="preserve">  第二产业</t>
  </si>
  <si>
    <t xml:space="preserve">  第三产业</t>
  </si>
  <si>
    <t>公共财政预算收入</t>
  </si>
  <si>
    <t>公共财政预算支出</t>
  </si>
  <si>
    <t>全社会用电量</t>
  </si>
  <si>
    <t>亿千瓦时</t>
  </si>
  <si>
    <t xml:space="preserve">  工业用电量</t>
  </si>
  <si>
    <t>规模以上工业增加值</t>
  </si>
  <si>
    <t>—</t>
  </si>
  <si>
    <t>固定资产投资</t>
  </si>
  <si>
    <t>.</t>
  </si>
  <si>
    <t xml:space="preserve">  工业投资</t>
  </si>
  <si>
    <t xml:space="preserve">  房地产投资</t>
  </si>
  <si>
    <t>商品房销售面积</t>
  </si>
  <si>
    <t>万平方米</t>
  </si>
  <si>
    <t>商品房销售额</t>
  </si>
  <si>
    <t>社会消费品零售总额</t>
  </si>
  <si>
    <t>进出口总额</t>
  </si>
  <si>
    <t xml:space="preserve">  出口总额</t>
  </si>
  <si>
    <t xml:space="preserve">  进口总额</t>
  </si>
  <si>
    <t>实际利用内资</t>
  </si>
  <si>
    <t>实际利用外商直接投资</t>
  </si>
  <si>
    <t>亿美元</t>
  </si>
  <si>
    <t>金融机构存款余额</t>
  </si>
  <si>
    <t xml:space="preserve">  住户存款余额</t>
  </si>
  <si>
    <t>金融机构贷款余额</t>
  </si>
  <si>
    <t>居民消费价格总指数</t>
  </si>
  <si>
    <t>元</t>
  </si>
  <si>
    <t>规模工业生产主要分类</t>
  </si>
  <si>
    <r>
      <t xml:space="preserve">指 </t>
    </r>
    <r>
      <rPr>
        <b/>
        <sz val="14"/>
        <rFont val="宋体"/>
        <family val="0"/>
      </rPr>
      <t xml:space="preserve">   </t>
    </r>
    <r>
      <rPr>
        <b/>
        <sz val="14"/>
        <rFont val="宋体"/>
        <family val="0"/>
      </rPr>
      <t>标</t>
    </r>
  </si>
  <si>
    <r>
      <t>增幅(</t>
    </r>
    <r>
      <rPr>
        <b/>
        <sz val="14"/>
        <rFont val="宋体"/>
        <family val="0"/>
      </rPr>
      <t>%)</t>
    </r>
  </si>
  <si>
    <t>全市规模工业增加值</t>
  </si>
  <si>
    <t>其中：轻工业</t>
  </si>
  <si>
    <t xml:space="preserve">      重工业</t>
  </si>
  <si>
    <t>其中：国有企业</t>
  </si>
  <si>
    <t xml:space="preserve">      股份制企业</t>
  </si>
  <si>
    <t xml:space="preserve">      外商及港、澳、台商投资企业</t>
  </si>
  <si>
    <t xml:space="preserve">      其他经济类型企业</t>
  </si>
  <si>
    <t>其中：大中型工业</t>
  </si>
  <si>
    <t xml:space="preserve">      中小微型工业</t>
  </si>
  <si>
    <t>其中：公有制工业</t>
  </si>
  <si>
    <t xml:space="preserve">      非公有制工业</t>
  </si>
  <si>
    <t>其中：中省工业</t>
  </si>
  <si>
    <t xml:space="preserve">      地方工业</t>
  </si>
  <si>
    <t>其中：高加工度工业</t>
  </si>
  <si>
    <t>其中：高技术产业</t>
  </si>
  <si>
    <t>规模工业主要行业</t>
  </si>
  <si>
    <r>
      <t xml:space="preserve">指 </t>
    </r>
    <r>
      <rPr>
        <b/>
        <sz val="14"/>
        <color indexed="8"/>
        <rFont val="宋体"/>
        <family val="0"/>
      </rPr>
      <t xml:space="preserve">   </t>
    </r>
    <r>
      <rPr>
        <b/>
        <sz val="14"/>
        <color indexed="8"/>
        <rFont val="宋体"/>
        <family val="0"/>
      </rPr>
      <t>标</t>
    </r>
  </si>
  <si>
    <t>增幅(%)</t>
  </si>
  <si>
    <t>主要行业增加值</t>
  </si>
  <si>
    <t>石化行业</t>
  </si>
  <si>
    <t>造纸行业</t>
  </si>
  <si>
    <t>电力行业</t>
  </si>
  <si>
    <t>食品行业</t>
  </si>
  <si>
    <t>机械行业</t>
  </si>
  <si>
    <t>纺织行业</t>
  </si>
  <si>
    <t>建材行业</t>
  </si>
  <si>
    <t>有色及循环行业</t>
  </si>
  <si>
    <t>医药行业</t>
  </si>
  <si>
    <t>机械行业中：电子及光伏行业</t>
  </si>
  <si>
    <t>省级以上园区规模工业</t>
  </si>
  <si>
    <t>省级及以上园区规模工业增加值</t>
  </si>
  <si>
    <t>岳阳经济技术开发区</t>
  </si>
  <si>
    <t>湖南岳阳绿色化工产业园</t>
  </si>
  <si>
    <t>君山区工业集中区</t>
  </si>
  <si>
    <t>岳阳高新技术产业园区</t>
  </si>
  <si>
    <t>华容县工业集中区</t>
  </si>
  <si>
    <t>湘阴县工业园</t>
  </si>
  <si>
    <t>平江高新技术产业园区</t>
  </si>
  <si>
    <t>汨罗循环经济产业园</t>
  </si>
  <si>
    <t>临湘市工业园</t>
  </si>
  <si>
    <t>岳阳临港高新技术产业开发区</t>
  </si>
  <si>
    <t>用电量</t>
  </si>
  <si>
    <t>其中：工业用电量</t>
  </si>
  <si>
    <t>绝对量（万千瓦时）</t>
  </si>
  <si>
    <t>增幅（%）</t>
  </si>
  <si>
    <t>岳阳市</t>
  </si>
  <si>
    <t>市  直</t>
  </si>
  <si>
    <t>客户服务中心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</si>
  <si>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</si>
  <si>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</si>
  <si>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</si>
  <si>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</si>
  <si>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</si>
  <si>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</si>
  <si>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</si>
  <si>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</si>
  <si>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屈原管理区</t>
  </si>
  <si>
    <t>注：以上数据由市电业局提供。客户服务中心含岳阳楼区、经济技术开发区、南湖新区及部分企业数据。</t>
  </si>
  <si>
    <t>交通运输</t>
  </si>
  <si>
    <t>单位</t>
  </si>
  <si>
    <t>一、客运量总计</t>
  </si>
  <si>
    <t>万人</t>
  </si>
  <si>
    <t>1、全社会公路客运量</t>
  </si>
  <si>
    <t>2、全社会水路客运量</t>
  </si>
  <si>
    <t>二、旅客周转量总计</t>
  </si>
  <si>
    <t>万人公里</t>
  </si>
  <si>
    <t>1、全社会公路旅客周转量</t>
  </si>
  <si>
    <t>2、全社会水路旅客周转量</t>
  </si>
  <si>
    <t>三、货运量总计</t>
  </si>
  <si>
    <t>万吨</t>
  </si>
  <si>
    <t>1、全社会公路货运量</t>
  </si>
  <si>
    <t>2、全社会水路货运量</t>
  </si>
  <si>
    <t>四、货物周转量总计</t>
  </si>
  <si>
    <t>万吨公里</t>
  </si>
  <si>
    <t>1、全社会公路货物周转量</t>
  </si>
  <si>
    <t>2、全社会水路货物周转量</t>
  </si>
  <si>
    <t>五、主要港口货物吞吐量</t>
  </si>
  <si>
    <t xml:space="preserve">        主要港口集装箱(TEU)</t>
  </si>
  <si>
    <t>箱</t>
  </si>
  <si>
    <t>注：以上数据由市交通运输局提供。</t>
  </si>
  <si>
    <t xml:space="preserve"> 全部固定资产投资 </t>
  </si>
  <si>
    <t xml:space="preserve"> 一、按经济类型分 </t>
  </si>
  <si>
    <t xml:space="preserve">    国有投资 </t>
  </si>
  <si>
    <t xml:space="preserve">    非国有投资 </t>
  </si>
  <si>
    <t xml:space="preserve">      民间投资 </t>
  </si>
  <si>
    <t xml:space="preserve"> 二、按隶属关系分 </t>
  </si>
  <si>
    <t xml:space="preserve">    中央项目 </t>
  </si>
  <si>
    <t xml:space="preserve">    地方项目 </t>
  </si>
  <si>
    <t xml:space="preserve"> 三、按产业分 </t>
  </si>
  <si>
    <t xml:space="preserve">    第一产业 </t>
  </si>
  <si>
    <t xml:space="preserve">    第二产业 </t>
  </si>
  <si>
    <t xml:space="preserve">    第三产业 </t>
  </si>
  <si>
    <t xml:space="preserve"> 四、按投资方向分 </t>
  </si>
  <si>
    <t xml:space="preserve"> 涉农项目投资 </t>
  </si>
  <si>
    <t xml:space="preserve"> 工业投资 </t>
  </si>
  <si>
    <t xml:space="preserve">       其中：本年新开工工业投资 </t>
  </si>
  <si>
    <t xml:space="preserve">       工业技改投资 </t>
  </si>
  <si>
    <t xml:space="preserve"> 高新技术产业</t>
  </si>
  <si>
    <t xml:space="preserve"> 民生工程 </t>
  </si>
  <si>
    <t xml:space="preserve"> 生态环境</t>
  </si>
  <si>
    <t xml:space="preserve"> 基础设施</t>
  </si>
  <si>
    <t xml:space="preserve"> 房地产开发</t>
  </si>
  <si>
    <t xml:space="preserve"> 五、按结构分 </t>
  </si>
  <si>
    <t xml:space="preserve">    建筑工程 </t>
  </si>
  <si>
    <t xml:space="preserve">    安装工程 </t>
  </si>
  <si>
    <t xml:space="preserve">    设备工器具购置 </t>
  </si>
  <si>
    <t xml:space="preserve">    其他费用 </t>
  </si>
  <si>
    <t>商品房建设与销售</t>
  </si>
  <si>
    <r>
      <t xml:space="preserve"> 指</t>
    </r>
    <r>
      <rPr>
        <b/>
        <sz val="14"/>
        <rFont val="宋体"/>
        <family val="0"/>
      </rPr>
      <t xml:space="preserve">    </t>
    </r>
    <r>
      <rPr>
        <b/>
        <sz val="14"/>
        <rFont val="宋体"/>
        <family val="0"/>
      </rPr>
      <t>标</t>
    </r>
  </si>
  <si>
    <t>绝对量</t>
  </si>
  <si>
    <t>本年完成投资</t>
  </si>
  <si>
    <t xml:space="preserve">  其中：住宅</t>
  </si>
  <si>
    <t xml:space="preserve">        土地购置费</t>
  </si>
  <si>
    <t>房屋施工面积</t>
  </si>
  <si>
    <t>新开工面积</t>
  </si>
  <si>
    <t>房屋竣工面积</t>
  </si>
  <si>
    <t>待售面积</t>
  </si>
  <si>
    <t>贸易旅游</t>
  </si>
  <si>
    <t>绝对额</t>
  </si>
  <si>
    <t>增幅</t>
  </si>
  <si>
    <t>1.社会消费零售总额</t>
  </si>
  <si>
    <t>（1）按经营地分</t>
  </si>
  <si>
    <t>城镇</t>
  </si>
  <si>
    <t>乡村</t>
  </si>
  <si>
    <t>（2）按消费形态分</t>
  </si>
  <si>
    <t>商品零售</t>
  </si>
  <si>
    <t>餐饮收入</t>
  </si>
  <si>
    <r>
      <t>2</t>
    </r>
    <r>
      <rPr>
        <b/>
        <sz val="14"/>
        <rFont val="宋体"/>
        <family val="0"/>
      </rPr>
      <t>.旅游经济</t>
    </r>
  </si>
  <si>
    <t>旅游总人数</t>
  </si>
  <si>
    <t>万人次</t>
  </si>
  <si>
    <t>入境总人数</t>
  </si>
  <si>
    <t>旅游总收入</t>
  </si>
  <si>
    <t>旅游创汇</t>
  </si>
  <si>
    <t>万美元</t>
  </si>
  <si>
    <t>注：以上部分数据由市旅游外事侨务办提供。</t>
  </si>
  <si>
    <t>限上商品零售类值</t>
  </si>
  <si>
    <t>绝对额（亿元）</t>
  </si>
  <si>
    <t>合计</t>
  </si>
  <si>
    <t xml:space="preserve">  1.粮油、食品类</t>
  </si>
  <si>
    <t xml:space="preserve">  2.饮料类</t>
  </si>
  <si>
    <t xml:space="preserve">  3.烟酒类</t>
  </si>
  <si>
    <t xml:space="preserve">  4.服装、鞋帽、针纺织品类</t>
  </si>
  <si>
    <t xml:space="preserve">  5.化妆品类</t>
  </si>
  <si>
    <t xml:space="preserve">  6.金银珠宝类</t>
  </si>
  <si>
    <t xml:space="preserve">  7.日用品类</t>
  </si>
  <si>
    <t xml:space="preserve">  8.五金、电料类</t>
  </si>
  <si>
    <t xml:space="preserve">  9.体育、娱乐用品类</t>
  </si>
  <si>
    <t xml:space="preserve">  10.书报杂志类</t>
  </si>
  <si>
    <t xml:space="preserve">  11.电子出版物及音像制品类</t>
  </si>
  <si>
    <t xml:space="preserve">  12.家用电器和音像器材类</t>
  </si>
  <si>
    <t xml:space="preserve">  13.中西药品类</t>
  </si>
  <si>
    <t xml:space="preserve">  14.文化办公用品类</t>
  </si>
  <si>
    <t xml:space="preserve">  15.家具类</t>
  </si>
  <si>
    <t xml:space="preserve">  16.通讯器材类</t>
  </si>
  <si>
    <t xml:space="preserve">  17.煤炭及制品类</t>
  </si>
  <si>
    <t xml:space="preserve">  19.石油及制品类</t>
  </si>
  <si>
    <t xml:space="preserve">  22.建筑及装潢材料类</t>
  </si>
  <si>
    <t xml:space="preserve">  23.机电产品及设备类</t>
  </si>
  <si>
    <t xml:space="preserve">  24.汽车类</t>
  </si>
  <si>
    <t xml:space="preserve">  26.棉麻类</t>
  </si>
  <si>
    <t xml:space="preserve">  27.其他类</t>
  </si>
  <si>
    <t>对外贸易</t>
  </si>
  <si>
    <t xml:space="preserve">    出口总额</t>
  </si>
  <si>
    <t xml:space="preserve">    进口总额</t>
  </si>
  <si>
    <t>运输方式</t>
  </si>
  <si>
    <t xml:space="preserve">    水路运输</t>
  </si>
  <si>
    <t xml:space="preserve">    铁路运输</t>
  </si>
  <si>
    <t xml:space="preserve">    公路运输</t>
  </si>
  <si>
    <t xml:space="preserve">    航空运输</t>
  </si>
  <si>
    <t>贸易方式</t>
  </si>
  <si>
    <t xml:space="preserve">    一般贸易</t>
  </si>
  <si>
    <t xml:space="preserve">    来料加工装配贸易</t>
  </si>
  <si>
    <t xml:space="preserve">    进料加工贸易</t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</si>
  <si>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保税监管场所进出境货物</t>
    </r>
  </si>
  <si>
    <t xml:space="preserve">    海关特殊监管区域物流货物</t>
  </si>
  <si>
    <t xml:space="preserve">    其他贸易</t>
  </si>
  <si>
    <t>注：以上数据由岳阳海关提供。</t>
  </si>
  <si>
    <t>财政金融</t>
  </si>
  <si>
    <t>单位：亿元；%</t>
  </si>
  <si>
    <r>
      <t xml:space="preserve"> 指   </t>
    </r>
    <r>
      <rPr>
        <b/>
        <sz val="14"/>
        <rFont val="宋体"/>
        <family val="0"/>
      </rPr>
      <t xml:space="preserve"> 标</t>
    </r>
  </si>
  <si>
    <t>1、公共财政预算收入</t>
  </si>
  <si>
    <t xml:space="preserve">    其中：税收收入</t>
  </si>
  <si>
    <t xml:space="preserve">          非税收入</t>
  </si>
  <si>
    <t xml:space="preserve">   地方公共财政预算收入</t>
  </si>
  <si>
    <r>
      <t xml:space="preserve">        “上划</t>
    </r>
    <r>
      <rPr>
        <sz val="14"/>
        <color indexed="17"/>
        <rFont val="宋体"/>
        <family val="0"/>
      </rPr>
      <t>中央</t>
    </r>
    <r>
      <rPr>
        <sz val="14"/>
        <rFont val="宋体"/>
        <family val="0"/>
      </rPr>
      <t>”收入</t>
    </r>
  </si>
  <si>
    <t>2、公共财政预算支出</t>
  </si>
  <si>
    <t>指标</t>
  </si>
  <si>
    <t>本月余额</t>
  </si>
  <si>
    <t>年初余额</t>
  </si>
  <si>
    <t>同比增幅</t>
  </si>
  <si>
    <t>金融机构本外币各项存款余额</t>
  </si>
  <si>
    <t xml:space="preserve">    非金融企业存款</t>
  </si>
  <si>
    <t xml:space="preserve">    广义政府存款</t>
  </si>
  <si>
    <t xml:space="preserve">    非银行业金融机构存款</t>
  </si>
  <si>
    <t xml:space="preserve">    住户存款</t>
  </si>
  <si>
    <t>金融机构本外币各项贷款余额</t>
  </si>
  <si>
    <t>其中：短期贷款</t>
  </si>
  <si>
    <t>其中：中长期贷款</t>
  </si>
  <si>
    <t>注：以上数据由市财政局、市人民银行提供。</t>
  </si>
  <si>
    <t>人民生活和物价</t>
  </si>
  <si>
    <t>单位：%</t>
  </si>
  <si>
    <t>指       标</t>
  </si>
  <si>
    <t>上月=100</t>
  </si>
  <si>
    <t>上年同月=100</t>
  </si>
  <si>
    <t>上年同期=100</t>
  </si>
  <si>
    <t>1、居民消费价格指数（%）</t>
  </si>
  <si>
    <t xml:space="preserve">    食品烟酒类</t>
  </si>
  <si>
    <t xml:space="preserve">    衣着类   </t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</si>
  <si>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居住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</si>
  <si>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生活用品及服务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</si>
  <si>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交通和通信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</si>
  <si>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教育文化和娱乐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</si>
  <si>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医疗保健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</si>
  <si>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其他用品和服务</t>
    </r>
  </si>
  <si>
    <t>2、商品零售价格总指数（%）</t>
  </si>
  <si>
    <t>注：以上数据由国家统计局岳阳调查队提供。</t>
  </si>
  <si>
    <t>岳阳楼区</t>
  </si>
  <si>
    <t>南湖新区</t>
  </si>
  <si>
    <t>规模工业增加值</t>
  </si>
  <si>
    <t>地方公共财政预算收入</t>
  </si>
  <si>
    <t>增幅
（%）</t>
  </si>
  <si>
    <t>排位</t>
  </si>
  <si>
    <t>经济技术
开发区</t>
  </si>
  <si>
    <t xml:space="preserve"> </t>
  </si>
  <si>
    <t>全口径财政总收入</t>
  </si>
  <si>
    <t>城陵矶国际港务集团集装箱吞吐量</t>
  </si>
  <si>
    <t>万标箱</t>
  </si>
  <si>
    <r>
      <rPr>
        <b/>
        <sz val="16"/>
        <rFont val="宋体"/>
        <family val="0"/>
      </rPr>
      <t>指标名称</t>
    </r>
  </si>
  <si>
    <t>一般公共预算收入</t>
  </si>
  <si>
    <t>一般公共预算支出</t>
  </si>
  <si>
    <r>
      <rPr>
        <b/>
        <sz val="13"/>
        <rFont val="宋体"/>
        <family val="0"/>
      </rPr>
      <t>排名</t>
    </r>
  </si>
  <si>
    <t>社会消费品零售额</t>
  </si>
  <si>
    <t>河南洛阳</t>
  </si>
  <si>
    <t>湖北宜昌</t>
  </si>
  <si>
    <t>湖南岳阳</t>
  </si>
  <si>
    <t>江西赣州</t>
  </si>
  <si>
    <t>安徽芜湖</t>
  </si>
  <si>
    <t>季度公布</t>
  </si>
  <si>
    <t>季度公布</t>
  </si>
  <si>
    <t xml:space="preserve">  地方公共财政预算收入</t>
  </si>
  <si>
    <t>城镇居民人均可支配收入</t>
  </si>
  <si>
    <t>农村居民人均可支配收入</t>
  </si>
  <si>
    <t>1-7月岳阳市主要经济指标完成情况表</t>
  </si>
  <si>
    <t>表一：2018年1-7月湖南省主要经济指标数据</t>
  </si>
  <si>
    <r>
      <rPr>
        <b/>
        <sz val="16"/>
        <rFont val="宋体"/>
        <family val="0"/>
      </rPr>
      <t>计量单位</t>
    </r>
  </si>
  <si>
    <t>2018年1-7月</t>
  </si>
  <si>
    <t>2017年1-7月</t>
  </si>
  <si>
    <r>
      <rPr>
        <b/>
        <sz val="16"/>
        <rFont val="宋体"/>
        <family val="0"/>
      </rPr>
      <t>本期值</t>
    </r>
  </si>
  <si>
    <r>
      <rPr>
        <b/>
        <sz val="16"/>
        <rFont val="宋体"/>
        <family val="0"/>
      </rPr>
      <t>增速</t>
    </r>
    <r>
      <rPr>
        <b/>
        <sz val="16"/>
        <rFont val="Times New Roman"/>
        <family val="1"/>
      </rPr>
      <t>(%)</t>
    </r>
  </si>
  <si>
    <t>规模工业增加值</t>
  </si>
  <si>
    <r>
      <rPr>
        <sz val="16"/>
        <rFont val="宋体"/>
        <family val="0"/>
      </rPr>
      <t>亿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元</t>
    </r>
  </si>
  <si>
    <t>—</t>
  </si>
  <si>
    <t>规模以上服务业主营业务收入(1-6月)</t>
  </si>
  <si>
    <t>亿  元</t>
  </si>
  <si>
    <t>固定资产投资</t>
  </si>
  <si>
    <t xml:space="preserve">    房地产开发投资</t>
  </si>
  <si>
    <t xml:space="preserve">商品房销售面积 </t>
  </si>
  <si>
    <r>
      <rPr>
        <sz val="16"/>
        <rFont val="宋体"/>
        <family val="0"/>
      </rPr>
      <t>万平方米</t>
    </r>
  </si>
  <si>
    <t>商品房销售额</t>
  </si>
  <si>
    <t>社会消费品零售总额</t>
  </si>
  <si>
    <t>限额以上企业（单位）消费品零售额</t>
  </si>
  <si>
    <t xml:space="preserve">    地方财政收入</t>
  </si>
  <si>
    <t xml:space="preserve">       税收收入</t>
  </si>
  <si>
    <t>进出口总额</t>
  </si>
  <si>
    <r>
      <rPr>
        <sz val="16"/>
        <rFont val="宋体"/>
        <family val="0"/>
      </rPr>
      <t>亿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元</t>
    </r>
  </si>
  <si>
    <t xml:space="preserve">    出口</t>
  </si>
  <si>
    <t xml:space="preserve">    进口</t>
  </si>
  <si>
    <t>实际利用内资</t>
  </si>
  <si>
    <t>实际利用外商直接投资</t>
  </si>
  <si>
    <r>
      <rPr>
        <sz val="16"/>
        <rFont val="宋体"/>
        <family val="0"/>
      </rPr>
      <t>亿美元</t>
    </r>
  </si>
  <si>
    <t>金融机构各项存款余额(本外币)</t>
  </si>
  <si>
    <t>金融机构各项贷款余额(本外币)</t>
  </si>
  <si>
    <t>居民消费价格指数</t>
  </si>
  <si>
    <t>—</t>
  </si>
  <si>
    <t>商品零售价格指数</t>
  </si>
  <si>
    <t>工业生产者出厂价格指数</t>
  </si>
  <si>
    <t>工业生产者购进价格指数</t>
  </si>
  <si>
    <t>%</t>
  </si>
  <si>
    <t>规模工业企业发电量</t>
  </si>
  <si>
    <r>
      <rPr>
        <sz val="16"/>
        <rFont val="宋体"/>
        <family val="0"/>
      </rPr>
      <t>亿千瓦时</t>
    </r>
  </si>
  <si>
    <t>全社会用电量</t>
  </si>
  <si>
    <t xml:space="preserve">    工业用电量</t>
  </si>
  <si>
    <t>客货换算周转量</t>
  </si>
  <si>
    <r>
      <rPr>
        <sz val="16"/>
        <rFont val="宋体"/>
        <family val="0"/>
      </rPr>
      <t>亿吨公里</t>
    </r>
  </si>
  <si>
    <t xml:space="preserve">    货物周转量</t>
  </si>
  <si>
    <t>表七：2018年1-7月湖南省各市州主要经济指标（一）</t>
  </si>
  <si>
    <t>表七：2018年1-7月湖南省各市州主要经济指标（二）</t>
  </si>
  <si>
    <t>表七：2018年1-7月湖南省各市州主要经济指标（三）</t>
  </si>
  <si>
    <t>表七：2018年1-7月湖南省各市州主要经济指标（四）</t>
  </si>
  <si>
    <r>
      <rPr>
        <b/>
        <sz val="13"/>
        <rFont val="宋体"/>
        <family val="0"/>
      </rPr>
      <t>市</t>
    </r>
    <r>
      <rPr>
        <b/>
        <sz val="13"/>
        <rFont val="Times New Roman"/>
        <family val="1"/>
      </rPr>
      <t xml:space="preserve">  </t>
    </r>
    <r>
      <rPr>
        <b/>
        <sz val="13"/>
        <rFont val="宋体"/>
        <family val="0"/>
      </rPr>
      <t>州</t>
    </r>
  </si>
  <si>
    <r>
      <rPr>
        <b/>
        <sz val="13"/>
        <rFont val="宋体"/>
        <family val="0"/>
      </rPr>
      <t>规模工业增加值增速（</t>
    </r>
    <r>
      <rPr>
        <b/>
        <sz val="13"/>
        <rFont val="Times New Roman"/>
        <family val="1"/>
      </rPr>
      <t>%</t>
    </r>
    <r>
      <rPr>
        <b/>
        <sz val="13"/>
        <rFont val="宋体"/>
        <family val="0"/>
      </rPr>
      <t>）</t>
    </r>
  </si>
  <si>
    <t>规模以上服务业
营业收入（1-6月）</t>
  </si>
  <si>
    <r>
      <rPr>
        <b/>
        <sz val="13"/>
        <rFont val="宋体"/>
        <family val="0"/>
      </rPr>
      <t>固定资产投资
增速（</t>
    </r>
    <r>
      <rPr>
        <b/>
        <sz val="13"/>
        <rFont val="Times New Roman"/>
        <family val="1"/>
      </rPr>
      <t>%</t>
    </r>
    <r>
      <rPr>
        <b/>
        <sz val="13"/>
        <rFont val="宋体"/>
        <family val="0"/>
      </rPr>
      <t>）</t>
    </r>
    <r>
      <rPr>
        <b/>
        <sz val="13"/>
        <rFont val="Times New Roman"/>
        <family val="1"/>
      </rPr>
      <t xml:space="preserve">  </t>
    </r>
  </si>
  <si>
    <t>房地产开发投资</t>
  </si>
  <si>
    <r>
      <rPr>
        <b/>
        <sz val="13"/>
        <color indexed="8"/>
        <rFont val="宋体"/>
        <family val="0"/>
      </rPr>
      <t>商品房销售面积</t>
    </r>
  </si>
  <si>
    <r>
      <rPr>
        <b/>
        <sz val="13"/>
        <rFont val="宋体"/>
        <family val="0"/>
      </rPr>
      <t>一般公共预算收入</t>
    </r>
  </si>
  <si>
    <t>地方财政收入</t>
  </si>
  <si>
    <r>
      <rPr>
        <b/>
        <sz val="13"/>
        <rFont val="宋体"/>
        <family val="0"/>
      </rPr>
      <t>一般公共预算支出</t>
    </r>
  </si>
  <si>
    <t>进出口总额</t>
  </si>
  <si>
    <t>出口总额</t>
  </si>
  <si>
    <t>进口总额</t>
  </si>
  <si>
    <t>实际利用外资</t>
  </si>
  <si>
    <r>
      <rPr>
        <b/>
        <sz val="13"/>
        <color indexed="8"/>
        <rFont val="宋体"/>
        <family val="0"/>
      </rPr>
      <t>全社会用电量</t>
    </r>
  </si>
  <si>
    <r>
      <rPr>
        <b/>
        <sz val="13"/>
        <color indexed="8"/>
        <rFont val="宋体"/>
        <family val="0"/>
      </rPr>
      <t>工业用电量</t>
    </r>
  </si>
  <si>
    <r>
      <t>7</t>
    </r>
    <r>
      <rPr>
        <b/>
        <sz val="13"/>
        <rFont val="宋体"/>
        <family val="0"/>
      </rPr>
      <t>月</t>
    </r>
  </si>
  <si>
    <r>
      <rPr>
        <b/>
        <sz val="11"/>
        <rFont val="宋体"/>
        <family val="0"/>
      </rPr>
      <t>排名</t>
    </r>
  </si>
  <si>
    <r>
      <t>1-7</t>
    </r>
    <r>
      <rPr>
        <b/>
        <sz val="13"/>
        <rFont val="宋体"/>
        <family val="0"/>
      </rPr>
      <t>月</t>
    </r>
  </si>
  <si>
    <r>
      <rPr>
        <b/>
        <sz val="13"/>
        <rFont val="宋体"/>
        <family val="0"/>
      </rPr>
      <t xml:space="preserve">绝对额
</t>
    </r>
    <r>
      <rPr>
        <b/>
        <sz val="11"/>
        <rFont val="宋体"/>
        <family val="0"/>
      </rPr>
      <t>（亿元）</t>
    </r>
  </si>
  <si>
    <r>
      <rPr>
        <b/>
        <sz val="11"/>
        <rFont val="宋体"/>
        <family val="0"/>
      </rPr>
      <t>排名</t>
    </r>
  </si>
  <si>
    <r>
      <rPr>
        <b/>
        <sz val="13"/>
        <rFont val="宋体"/>
        <family val="0"/>
      </rPr>
      <t>增速</t>
    </r>
    <r>
      <rPr>
        <b/>
        <sz val="13"/>
        <rFont val="Times New Roman"/>
        <family val="1"/>
      </rPr>
      <t xml:space="preserve">
(%)</t>
    </r>
  </si>
  <si>
    <t>1-7月</t>
  </si>
  <si>
    <r>
      <rPr>
        <b/>
        <sz val="13"/>
        <rFont val="宋体"/>
        <family val="0"/>
      </rPr>
      <t xml:space="preserve">绝对量
</t>
    </r>
    <r>
      <rPr>
        <b/>
        <sz val="8"/>
        <rFont val="宋体"/>
        <family val="0"/>
      </rPr>
      <t>（万平方米）</t>
    </r>
  </si>
  <si>
    <r>
      <rPr>
        <b/>
        <sz val="13"/>
        <rFont val="宋体"/>
        <family val="0"/>
      </rPr>
      <t>绝对额
（亿元）</t>
    </r>
  </si>
  <si>
    <r>
      <rPr>
        <b/>
        <sz val="13"/>
        <color indexed="8"/>
        <rFont val="宋体"/>
        <family val="0"/>
      </rPr>
      <t>绝对额</t>
    </r>
    <r>
      <rPr>
        <b/>
        <sz val="13"/>
        <color indexed="8"/>
        <rFont val="Times New Roman"/>
        <family val="1"/>
      </rPr>
      <t xml:space="preserve">
</t>
    </r>
    <r>
      <rPr>
        <b/>
        <sz val="11"/>
        <color indexed="8"/>
        <rFont val="宋体"/>
        <family val="0"/>
      </rPr>
      <t>（亿元）</t>
    </r>
  </si>
  <si>
    <r>
      <rPr>
        <b/>
        <sz val="13"/>
        <rFont val="宋体"/>
        <family val="0"/>
      </rPr>
      <t>排名</t>
    </r>
  </si>
  <si>
    <r>
      <rPr>
        <b/>
        <sz val="13"/>
        <rFont val="宋体"/>
        <family val="0"/>
      </rPr>
      <t xml:space="preserve">绝对额
</t>
    </r>
    <r>
      <rPr>
        <b/>
        <sz val="9"/>
        <rFont val="宋体"/>
        <family val="0"/>
      </rPr>
      <t>（万美元）</t>
    </r>
  </si>
  <si>
    <r>
      <rPr>
        <b/>
        <sz val="13"/>
        <color indexed="8"/>
        <rFont val="宋体"/>
        <family val="0"/>
      </rPr>
      <t>绝对量</t>
    </r>
    <r>
      <rPr>
        <b/>
        <sz val="13"/>
        <color indexed="8"/>
        <rFont val="Times New Roman"/>
        <family val="1"/>
      </rPr>
      <t xml:space="preserve">
</t>
    </r>
    <r>
      <rPr>
        <b/>
        <sz val="11"/>
        <color indexed="8"/>
        <rFont val="宋体"/>
        <family val="0"/>
      </rPr>
      <t>（亿度）</t>
    </r>
  </si>
  <si>
    <r>
      <rPr>
        <b/>
        <sz val="13"/>
        <rFont val="宋体"/>
        <family val="0"/>
      </rPr>
      <t>全</t>
    </r>
    <r>
      <rPr>
        <b/>
        <sz val="13"/>
        <rFont val="Times New Roman"/>
        <family val="1"/>
      </rPr>
      <t xml:space="preserve">  </t>
    </r>
    <r>
      <rPr>
        <b/>
        <sz val="13"/>
        <rFont val="宋体"/>
        <family val="0"/>
      </rPr>
      <t>省</t>
    </r>
  </si>
  <si>
    <r>
      <rPr>
        <b/>
        <sz val="13"/>
        <rFont val="宋体"/>
        <family val="0"/>
      </rPr>
      <t>长沙市</t>
    </r>
  </si>
  <si>
    <r>
      <rPr>
        <b/>
        <sz val="13"/>
        <rFont val="宋体"/>
        <family val="0"/>
      </rPr>
      <t>株洲市</t>
    </r>
  </si>
  <si>
    <r>
      <rPr>
        <b/>
        <sz val="13"/>
        <rFont val="宋体"/>
        <family val="0"/>
      </rPr>
      <t>湘潭市</t>
    </r>
  </si>
  <si>
    <r>
      <rPr>
        <b/>
        <sz val="13"/>
        <rFont val="宋体"/>
        <family val="0"/>
      </rPr>
      <t>衡阳市</t>
    </r>
  </si>
  <si>
    <r>
      <rPr>
        <b/>
        <sz val="13"/>
        <rFont val="宋体"/>
        <family val="0"/>
      </rPr>
      <t>邵阳市</t>
    </r>
  </si>
  <si>
    <r>
      <rPr>
        <b/>
        <sz val="13"/>
        <rFont val="宋体"/>
        <family val="0"/>
      </rPr>
      <t>常德市</t>
    </r>
  </si>
  <si>
    <r>
      <rPr>
        <b/>
        <sz val="13"/>
        <rFont val="宋体"/>
        <family val="0"/>
      </rPr>
      <t>张家界</t>
    </r>
  </si>
  <si>
    <r>
      <rPr>
        <b/>
        <sz val="13"/>
        <rFont val="宋体"/>
        <family val="0"/>
      </rPr>
      <t>益阳市</t>
    </r>
  </si>
  <si>
    <r>
      <rPr>
        <b/>
        <sz val="13"/>
        <rFont val="宋体"/>
        <family val="0"/>
      </rPr>
      <t>郴州市</t>
    </r>
  </si>
  <si>
    <r>
      <rPr>
        <b/>
        <sz val="13"/>
        <rFont val="宋体"/>
        <family val="0"/>
      </rPr>
      <t>永州市</t>
    </r>
  </si>
  <si>
    <r>
      <rPr>
        <b/>
        <sz val="13"/>
        <rFont val="宋体"/>
        <family val="0"/>
      </rPr>
      <t>怀化市</t>
    </r>
  </si>
  <si>
    <r>
      <rPr>
        <b/>
        <sz val="13"/>
        <rFont val="宋体"/>
        <family val="0"/>
      </rPr>
      <t>娄底市</t>
    </r>
  </si>
  <si>
    <r>
      <rPr>
        <b/>
        <sz val="13"/>
        <rFont val="宋体"/>
        <family val="0"/>
      </rPr>
      <t>湘西州</t>
    </r>
  </si>
  <si>
    <r>
      <rPr>
        <sz val="10"/>
        <rFont val="宋体"/>
        <family val="0"/>
      </rPr>
      <t>注：</t>
    </r>
    <r>
      <rPr>
        <sz val="10"/>
        <rFont val="宋体"/>
        <family val="0"/>
      </rPr>
      <t>长沙市规模工业包含中烟公司在省内所有的工业生产活动单位。分市州数据仅供领导内部参考，请暂勿公开使用。</t>
    </r>
  </si>
  <si>
    <r>
      <rPr>
        <b/>
        <sz val="13"/>
        <rFont val="宋体"/>
        <family val="0"/>
      </rPr>
      <t>岳阳市</t>
    </r>
  </si>
  <si>
    <r>
      <t>201</t>
    </r>
    <r>
      <rPr>
        <b/>
        <sz val="20"/>
        <rFont val="宋体"/>
        <family val="0"/>
      </rPr>
      <t>8年1—7月中部地区国家区域性中心城市主要经济指标</t>
    </r>
  </si>
  <si>
    <t>7月</t>
  </si>
  <si>
    <r>
      <t>1</t>
    </r>
    <r>
      <rPr>
        <b/>
        <sz val="14"/>
        <rFont val="宋体"/>
        <family val="0"/>
      </rPr>
      <t>-7月</t>
    </r>
  </si>
  <si>
    <t>2018年1—7月岳阳市各县（市）区主要经济指标（二）</t>
  </si>
  <si>
    <t>1-7月城陵矶新港区主要经济指标完成情况表</t>
  </si>
  <si>
    <t>-</t>
  </si>
  <si>
    <t xml:space="preserve">注：港务集团公司吞吐量含岳阳新港公司和长沙集星公司。
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</si>
</sst>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.00_ "/>
    <numFmt numFmtId="179" formatCode="0.0_ "/>
    <numFmt numFmtId="180" formatCode="0.0_);[Red]\(0.0\)"/>
    <numFmt numFmtId="181" formatCode="0.00_);[Red]\(0.00\)"/>
    <numFmt numFmtId="182" formatCode="0_ "/>
    <numFmt numFmtId="183" formatCode="0_);[Red]\(0\)"/>
    <numFmt numFmtId="184" formatCode="0.0"/>
    <numFmt numFmtId="185" formatCode="0.0;_哿"/>
    <numFmt numFmtId="186" formatCode="0.0000"/>
    <numFmt numFmtId="187" formatCode="0.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000000_ "/>
  </numFmts>
  <fonts count="102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华文楷体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b/>
      <sz val="13"/>
      <name val="宋体"/>
      <family val="0"/>
    </font>
    <font>
      <b/>
      <sz val="11"/>
      <name val="Times New Roman"/>
      <family val="1"/>
    </font>
    <font>
      <sz val="10"/>
      <name val="宋体"/>
      <family val="0"/>
    </font>
    <font>
      <b/>
      <sz val="13"/>
      <color indexed="8"/>
      <name val="Times New Roman"/>
      <family val="1"/>
    </font>
    <font>
      <b/>
      <sz val="13"/>
      <color indexed="8"/>
      <name val="宋体"/>
      <family val="0"/>
    </font>
    <font>
      <sz val="8"/>
      <name val="Times New Roman"/>
      <family val="1"/>
    </font>
    <font>
      <b/>
      <sz val="15"/>
      <name val="Times New Roman"/>
      <family val="1"/>
    </font>
    <font>
      <b/>
      <sz val="10"/>
      <name val="Times New Roman"/>
      <family val="1"/>
    </font>
    <font>
      <b/>
      <sz val="24"/>
      <name val="Times New Roman"/>
      <family val="1"/>
    </font>
    <font>
      <b/>
      <sz val="16"/>
      <name val="Times New Roman"/>
      <family val="1"/>
    </font>
    <font>
      <b/>
      <sz val="16"/>
      <name val="宋体"/>
      <family val="0"/>
    </font>
    <font>
      <sz val="1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8"/>
      <name val="黑体"/>
      <family val="3"/>
    </font>
    <font>
      <b/>
      <sz val="18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9"/>
      <name val="仿宋_GB2312"/>
      <family val="3"/>
    </font>
    <font>
      <sz val="12"/>
      <name val="Times New Roman"/>
      <family val="1"/>
    </font>
    <font>
      <sz val="14"/>
      <name val="仿宋_GB2312"/>
      <family val="3"/>
    </font>
    <font>
      <b/>
      <sz val="20"/>
      <name val="宋体"/>
      <family val="0"/>
    </font>
    <font>
      <sz val="10"/>
      <name val="Helv"/>
      <family val="2"/>
    </font>
    <font>
      <b/>
      <sz val="20"/>
      <name val="Times New Roman"/>
      <family val="1"/>
    </font>
    <font>
      <b/>
      <sz val="10"/>
      <name val="宋体"/>
      <family val="0"/>
    </font>
    <font>
      <sz val="20"/>
      <name val="黑体"/>
      <family val="3"/>
    </font>
    <font>
      <sz val="9"/>
      <name val="Times New Roman"/>
      <family val="1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黑体"/>
      <family val="3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1"/>
      <name val="Times New Roman"/>
      <family val="1"/>
    </font>
    <font>
      <u val="single"/>
      <sz val="12"/>
      <color indexed="20"/>
      <name val="宋体"/>
      <family val="0"/>
    </font>
    <font>
      <u val="single"/>
      <sz val="12"/>
      <color indexed="30"/>
      <name val="宋体"/>
      <family val="0"/>
    </font>
    <font>
      <b/>
      <sz val="10"/>
      <name val="MS Sans Serif"/>
      <family val="2"/>
    </font>
    <font>
      <sz val="10"/>
      <name val="Arial"/>
      <family val="2"/>
    </font>
    <font>
      <sz val="16"/>
      <name val="宋体"/>
      <family val="0"/>
    </font>
    <font>
      <sz val="14"/>
      <color indexed="17"/>
      <name val="宋体"/>
      <family val="0"/>
    </font>
    <font>
      <b/>
      <sz val="19"/>
      <name val="Times New Roman"/>
      <family val="1"/>
    </font>
    <font>
      <sz val="19"/>
      <name val="Times New Roman"/>
      <family val="1"/>
    </font>
    <font>
      <b/>
      <sz val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color indexed="10"/>
      <name val="宋体"/>
      <family val="0"/>
    </font>
    <font>
      <sz val="12"/>
      <color indexed="10"/>
      <name val="宋体"/>
      <family val="0"/>
    </font>
    <font>
      <b/>
      <sz val="15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name val="Calibri"/>
      <family val="0"/>
    </font>
    <font>
      <b/>
      <sz val="16"/>
      <name val="Calibri"/>
      <family val="0"/>
    </font>
    <font>
      <sz val="14"/>
      <name val="Calibri"/>
      <family val="0"/>
    </font>
    <font>
      <sz val="10"/>
      <name val="Calibri"/>
      <family val="0"/>
    </font>
    <font>
      <b/>
      <sz val="12"/>
      <name val="Calibri"/>
      <family val="0"/>
    </font>
    <font>
      <b/>
      <sz val="20"/>
      <color rgb="FFFF0000"/>
      <name val="宋体"/>
      <family val="0"/>
    </font>
    <font>
      <sz val="12"/>
      <color rgb="FFFF0000"/>
      <name val="宋体"/>
      <family val="0"/>
    </font>
    <font>
      <b/>
      <sz val="15"/>
      <name val="Calibri"/>
      <family val="0"/>
    </font>
    <font>
      <b/>
      <sz val="2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80">
    <xf numFmtId="0" fontId="0" fillId="0" borderId="0">
      <alignment/>
      <protection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9" fontId="36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1" applyNumberFormat="0" applyFill="0" applyAlignment="0" applyProtection="0"/>
    <xf numFmtId="0" fontId="80" fillId="0" borderId="2" applyNumberFormat="0" applyFill="0" applyAlignment="0" applyProtection="0"/>
    <xf numFmtId="0" fontId="81" fillId="0" borderId="3" applyNumberFormat="0" applyFill="0" applyAlignment="0" applyProtection="0"/>
    <xf numFmtId="0" fontId="81" fillId="0" borderId="0" applyNumberFormat="0" applyFill="0" applyBorder="0" applyAlignment="0" applyProtection="0"/>
    <xf numFmtId="0" fontId="82" fillId="20" borderId="0" applyNumberFormat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50" fillId="0" borderId="0" applyNumberFormat="0" applyFill="0" applyBorder="0" applyAlignment="0" applyProtection="0"/>
    <xf numFmtId="0" fontId="83" fillId="21" borderId="0" applyNumberFormat="0" applyBorder="0" applyAlignment="0" applyProtection="0"/>
    <xf numFmtId="0" fontId="84" fillId="0" borderId="4" applyNumberFormat="0" applyFill="0" applyAlignment="0" applyProtection="0"/>
    <xf numFmtId="176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0" fontId="85" fillId="22" borderId="5" applyNumberFormat="0" applyAlignment="0" applyProtection="0"/>
    <xf numFmtId="0" fontId="86" fillId="23" borderId="6" applyNumberFormat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7" applyNumberFormat="0" applyFill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90" fillId="24" borderId="0" applyNumberFormat="0" applyBorder="0" applyAlignment="0" applyProtection="0"/>
    <xf numFmtId="0" fontId="91" fillId="22" borderId="8" applyNumberFormat="0" applyAlignment="0" applyProtection="0"/>
    <xf numFmtId="0" fontId="92" fillId="25" borderId="5" applyNumberFormat="0" applyAlignment="0" applyProtection="0"/>
    <xf numFmtId="0" fontId="49" fillId="0" borderId="0" applyNumberFormat="0" applyFill="0" applyBorder="0" applyAlignment="0" applyProtection="0"/>
    <xf numFmtId="0" fontId="77" fillId="26" borderId="0" applyNumberFormat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77" fillId="30" borderId="0" applyNumberFormat="0" applyBorder="0" applyAlignment="0" applyProtection="0"/>
    <xf numFmtId="0" fontId="77" fillId="31" borderId="0" applyNumberFormat="0" applyBorder="0" applyAlignment="0" applyProtection="0"/>
    <xf numFmtId="0" fontId="36" fillId="32" borderId="9" applyNumberFormat="0" applyFont="0" applyAlignment="0" applyProtection="0"/>
  </cellStyleXfs>
  <cellXfs count="43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1" xfId="56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/>
    </xf>
    <xf numFmtId="178" fontId="93" fillId="0" borderId="11" xfId="0" applyNumberFormat="1" applyFont="1" applyBorder="1" applyAlignment="1">
      <alignment horizontal="center" vertical="center" wrapText="1"/>
    </xf>
    <xf numFmtId="179" fontId="93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8" fillId="0" borderId="0" xfId="0" applyFont="1" applyAlignment="1">
      <alignment/>
    </xf>
    <xf numFmtId="182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179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11" fillId="0" borderId="0" xfId="18" applyFont="1" applyFill="1" applyAlignment="1">
      <alignment horizontal="center" vertical="center"/>
      <protection/>
    </xf>
    <xf numFmtId="0" fontId="11" fillId="0" borderId="0" xfId="18" applyFont="1" applyFill="1" applyAlignment="1">
      <alignment vertical="center"/>
      <protection/>
    </xf>
    <xf numFmtId="0" fontId="12" fillId="0" borderId="0" xfId="18" applyFont="1" applyFill="1" applyAlignment="1">
      <alignment vertical="center"/>
      <protection/>
    </xf>
    <xf numFmtId="0" fontId="9" fillId="0" borderId="11" xfId="18" applyFont="1" applyFill="1" applyBorder="1" applyAlignment="1">
      <alignment horizontal="center" vertical="center" wrapText="1"/>
      <protection/>
    </xf>
    <xf numFmtId="0" fontId="14" fillId="0" borderId="11" xfId="18" applyNumberFormat="1" applyFont="1" applyFill="1" applyBorder="1" applyAlignment="1">
      <alignment horizontal="center" vertical="center" wrapText="1"/>
      <protection/>
    </xf>
    <xf numFmtId="180" fontId="9" fillId="0" borderId="11" xfId="54" applyNumberFormat="1" applyFont="1" applyFill="1" applyBorder="1" applyAlignment="1">
      <alignment horizontal="right" vertical="center" shrinkToFit="1"/>
      <protection/>
    </xf>
    <xf numFmtId="0" fontId="9" fillId="0" borderId="11" xfId="18" applyNumberFormat="1" applyFont="1" applyFill="1" applyBorder="1" applyAlignment="1">
      <alignment horizontal="right" vertical="center" shrinkToFit="1"/>
      <protection/>
    </xf>
    <xf numFmtId="179" fontId="10" fillId="0" borderId="11" xfId="54" applyNumberFormat="1" applyFont="1" applyFill="1" applyBorder="1" applyAlignment="1">
      <alignment horizontal="right" vertical="center" shrinkToFit="1"/>
      <protection/>
    </xf>
    <xf numFmtId="182" fontId="10" fillId="0" borderId="11" xfId="54" applyNumberFormat="1" applyFont="1" applyFill="1" applyBorder="1" applyAlignment="1">
      <alignment horizontal="right" vertical="center" shrinkToFit="1"/>
      <protection/>
    </xf>
    <xf numFmtId="179" fontId="10" fillId="0" borderId="14" xfId="54" applyNumberFormat="1" applyFont="1" applyFill="1" applyBorder="1" applyAlignment="1">
      <alignment horizontal="right" vertical="center" shrinkToFit="1"/>
      <protection/>
    </xf>
    <xf numFmtId="182" fontId="10" fillId="0" borderId="14" xfId="54" applyNumberFormat="1" applyFont="1" applyFill="1" applyBorder="1" applyAlignment="1">
      <alignment horizontal="right" vertical="center" shrinkToFit="1"/>
      <protection/>
    </xf>
    <xf numFmtId="0" fontId="14" fillId="0" borderId="12" xfId="18" applyNumberFormat="1" applyFont="1" applyFill="1" applyBorder="1" applyAlignment="1">
      <alignment horizontal="center" vertical="center" wrapText="1"/>
      <protection/>
    </xf>
    <xf numFmtId="0" fontId="9" fillId="0" borderId="12" xfId="18" applyNumberFormat="1" applyFont="1" applyFill="1" applyBorder="1" applyAlignment="1">
      <alignment horizontal="right" vertical="center" shrinkToFit="1"/>
      <protection/>
    </xf>
    <xf numFmtId="182" fontId="10" fillId="0" borderId="12" xfId="54" applyNumberFormat="1" applyFont="1" applyFill="1" applyBorder="1" applyAlignment="1">
      <alignment horizontal="right" vertical="center" shrinkToFit="1"/>
      <protection/>
    </xf>
    <xf numFmtId="182" fontId="10" fillId="0" borderId="15" xfId="54" applyNumberFormat="1" applyFont="1" applyFill="1" applyBorder="1" applyAlignment="1">
      <alignment horizontal="right" vertical="center" shrinkToFit="1"/>
      <protection/>
    </xf>
    <xf numFmtId="0" fontId="9" fillId="0" borderId="11" xfId="18" applyNumberFormat="1" applyFont="1" applyFill="1" applyBorder="1" applyAlignment="1">
      <alignment horizontal="center" vertical="center" wrapText="1"/>
      <protection/>
    </xf>
    <xf numFmtId="0" fontId="9" fillId="0" borderId="12" xfId="18" applyFont="1" applyFill="1" applyBorder="1" applyAlignment="1">
      <alignment horizontal="center" vertical="center" wrapText="1"/>
      <protection/>
    </xf>
    <xf numFmtId="180" fontId="10" fillId="0" borderId="11" xfId="54" applyNumberFormat="1" applyFont="1" applyFill="1" applyBorder="1" applyAlignment="1">
      <alignment horizontal="right" vertical="center" shrinkToFit="1"/>
      <protection/>
    </xf>
    <xf numFmtId="180" fontId="10" fillId="0" borderId="14" xfId="54" applyNumberFormat="1" applyFont="1" applyFill="1" applyBorder="1" applyAlignment="1">
      <alignment horizontal="right" vertical="center" shrinkToFit="1"/>
      <protection/>
    </xf>
    <xf numFmtId="0" fontId="18" fillId="0" borderId="0" xfId="18" applyFont="1" applyFill="1" applyBorder="1" applyAlignment="1">
      <alignment vertical="center"/>
      <protection/>
    </xf>
    <xf numFmtId="0" fontId="16" fillId="0" borderId="11" xfId="55" applyFont="1" applyFill="1" applyBorder="1" applyAlignment="1">
      <alignment horizontal="center" vertical="center" wrapText="1"/>
      <protection/>
    </xf>
    <xf numFmtId="0" fontId="9" fillId="0" borderId="12" xfId="18" applyNumberFormat="1" applyFont="1" applyFill="1" applyBorder="1" applyAlignment="1">
      <alignment horizontal="center" vertical="center" wrapText="1"/>
      <protection/>
    </xf>
    <xf numFmtId="0" fontId="19" fillId="0" borderId="0" xfId="47" applyFont="1">
      <alignment/>
      <protection/>
    </xf>
    <xf numFmtId="0" fontId="7" fillId="0" borderId="0" xfId="47" applyFont="1">
      <alignment/>
      <protection/>
    </xf>
    <xf numFmtId="0" fontId="6" fillId="0" borderId="0" xfId="47" applyFont="1">
      <alignment/>
      <protection/>
    </xf>
    <xf numFmtId="0" fontId="20" fillId="0" borderId="0" xfId="47" applyFont="1" applyBorder="1">
      <alignment/>
      <protection/>
    </xf>
    <xf numFmtId="0" fontId="20" fillId="0" borderId="0" xfId="47" applyFont="1">
      <alignment/>
      <protection/>
    </xf>
    <xf numFmtId="179" fontId="20" fillId="0" borderId="0" xfId="47" applyNumberFormat="1" applyFont="1">
      <alignment/>
      <protection/>
    </xf>
    <xf numFmtId="0" fontId="22" fillId="0" borderId="11" xfId="47" applyFont="1" applyBorder="1" applyAlignment="1">
      <alignment horizontal="center" vertical="center" wrapText="1"/>
      <protection/>
    </xf>
    <xf numFmtId="0" fontId="22" fillId="0" borderId="12" xfId="47" applyFont="1" applyBorder="1" applyAlignment="1">
      <alignment horizontal="center" vertical="center" wrapText="1"/>
      <protection/>
    </xf>
    <xf numFmtId="0" fontId="94" fillId="0" borderId="16" xfId="47" applyFont="1" applyFill="1" applyBorder="1" applyAlignment="1">
      <alignment horizontal="justify" vertical="center" wrapText="1"/>
      <protection/>
    </xf>
    <xf numFmtId="0" fontId="24" fillId="0" borderId="11" xfId="47" applyFont="1" applyFill="1" applyBorder="1" applyAlignment="1">
      <alignment horizontal="center" vertical="center" wrapText="1"/>
      <protection/>
    </xf>
    <xf numFmtId="179" fontId="24" fillId="0" borderId="17" xfId="47" applyNumberFormat="1" applyFont="1" applyBorder="1" applyAlignment="1">
      <alignment horizontal="right" vertical="center"/>
      <protection/>
    </xf>
    <xf numFmtId="179" fontId="24" fillId="0" borderId="18" xfId="47" applyNumberFormat="1" applyFont="1" applyBorder="1" applyAlignment="1">
      <alignment horizontal="right" vertical="center"/>
      <protection/>
    </xf>
    <xf numFmtId="179" fontId="24" fillId="0" borderId="17" xfId="47" applyNumberFormat="1" applyFont="1" applyFill="1" applyBorder="1" applyAlignment="1">
      <alignment horizontal="right" vertical="center"/>
      <protection/>
    </xf>
    <xf numFmtId="0" fontId="94" fillId="0" borderId="16" xfId="47" applyFont="1" applyBorder="1" applyAlignment="1">
      <alignment horizontal="justify" vertical="center" wrapText="1"/>
      <protection/>
    </xf>
    <xf numFmtId="0" fontId="94" fillId="0" borderId="19" xfId="47" applyFont="1" applyFill="1" applyBorder="1" applyAlignment="1">
      <alignment horizontal="left" vertical="center" wrapText="1"/>
      <protection/>
    </xf>
    <xf numFmtId="0" fontId="24" fillId="0" borderId="17" xfId="47" applyFont="1" applyFill="1" applyBorder="1" applyAlignment="1">
      <alignment horizontal="center" vertical="center" wrapText="1"/>
      <protection/>
    </xf>
    <xf numFmtId="0" fontId="94" fillId="0" borderId="19" xfId="47" applyFont="1" applyFill="1" applyBorder="1" applyAlignment="1">
      <alignment vertical="center" wrapText="1"/>
      <protection/>
    </xf>
    <xf numFmtId="0" fontId="24" fillId="0" borderId="11" xfId="47" applyFont="1" applyBorder="1" applyAlignment="1">
      <alignment horizontal="center" vertical="center" wrapText="1"/>
      <protection/>
    </xf>
    <xf numFmtId="178" fontId="25" fillId="0" borderId="0" xfId="47" applyNumberFormat="1" applyFont="1" applyBorder="1" applyAlignment="1">
      <alignment horizontal="center" vertical="center"/>
      <protection/>
    </xf>
    <xf numFmtId="179" fontId="26" fillId="0" borderId="0" xfId="47" applyNumberFormat="1" applyFont="1" applyBorder="1" applyAlignment="1">
      <alignment horizontal="center" vertical="center"/>
      <protection/>
    </xf>
    <xf numFmtId="0" fontId="94" fillId="0" borderId="19" xfId="47" applyFont="1" applyBorder="1" applyAlignment="1">
      <alignment horizontal="justify" vertical="center" wrapText="1"/>
      <protection/>
    </xf>
    <xf numFmtId="0" fontId="24" fillId="0" borderId="17" xfId="47" applyFont="1" applyBorder="1" applyAlignment="1">
      <alignment horizontal="center" vertical="center" wrapText="1"/>
      <protection/>
    </xf>
    <xf numFmtId="0" fontId="94" fillId="0" borderId="20" xfId="47" applyFont="1" applyBorder="1" applyAlignment="1">
      <alignment horizontal="justify" vertical="center" wrapText="1"/>
      <protection/>
    </xf>
    <xf numFmtId="0" fontId="24" fillId="0" borderId="21" xfId="47" applyFont="1" applyBorder="1" applyAlignment="1">
      <alignment horizontal="center" vertical="center" wrapText="1"/>
      <protection/>
    </xf>
    <xf numFmtId="0" fontId="94" fillId="0" borderId="22" xfId="47" applyFont="1" applyBorder="1" applyAlignment="1">
      <alignment horizontal="justify" vertical="center" wrapText="1"/>
      <protection/>
    </xf>
    <xf numFmtId="0" fontId="24" fillId="0" borderId="14" xfId="47" applyFont="1" applyBorder="1" applyAlignment="1">
      <alignment horizontal="center" vertical="center" wrapText="1"/>
      <protection/>
    </xf>
    <xf numFmtId="179" fontId="24" fillId="0" borderId="14" xfId="47" applyNumberFormat="1" applyFont="1" applyBorder="1" applyAlignment="1">
      <alignment horizontal="right" vertical="center"/>
      <protection/>
    </xf>
    <xf numFmtId="179" fontId="24" fillId="0" borderId="15" xfId="47" applyNumberFormat="1" applyFont="1" applyBorder="1" applyAlignment="1">
      <alignment horizontal="right" vertical="center"/>
      <protection/>
    </xf>
    <xf numFmtId="178" fontId="25" fillId="0" borderId="13" xfId="47" applyNumberFormat="1" applyFont="1" applyBorder="1" applyAlignment="1">
      <alignment horizontal="center" vertical="center"/>
      <protection/>
    </xf>
    <xf numFmtId="179" fontId="26" fillId="0" borderId="23" xfId="47" applyNumberFormat="1" applyFont="1" applyBorder="1" applyAlignment="1">
      <alignment horizontal="center" vertical="center"/>
      <protection/>
    </xf>
    <xf numFmtId="0" fontId="15" fillId="0" borderId="0" xfId="50" applyFont="1">
      <alignment/>
      <protection/>
    </xf>
    <xf numFmtId="0" fontId="0" fillId="0" borderId="0" xfId="50" applyFont="1" applyAlignment="1">
      <alignment horizontal="center"/>
      <protection/>
    </xf>
    <xf numFmtId="0" fontId="0" fillId="0" borderId="0" xfId="50" applyFont="1">
      <alignment/>
      <protection/>
    </xf>
    <xf numFmtId="0" fontId="28" fillId="0" borderId="0" xfId="50" applyFont="1" applyBorder="1" applyAlignment="1">
      <alignment horizontal="center" vertical="center"/>
      <protection/>
    </xf>
    <xf numFmtId="0" fontId="29" fillId="0" borderId="16" xfId="50" applyFont="1" applyBorder="1" applyAlignment="1">
      <alignment horizontal="center" vertical="center"/>
      <protection/>
    </xf>
    <xf numFmtId="0" fontId="29" fillId="0" borderId="11" xfId="50" applyFont="1" applyBorder="1" applyAlignment="1">
      <alignment horizontal="center" vertical="center"/>
      <protection/>
    </xf>
    <xf numFmtId="184" fontId="29" fillId="0" borderId="11" xfId="50" applyNumberFormat="1" applyFont="1" applyBorder="1" applyAlignment="1">
      <alignment horizontal="center" vertical="center" wrapText="1"/>
      <protection/>
    </xf>
    <xf numFmtId="0" fontId="29" fillId="0" borderId="12" xfId="50" applyFont="1" applyBorder="1" applyAlignment="1">
      <alignment horizontal="center" vertical="center" wrapText="1"/>
      <protection/>
    </xf>
    <xf numFmtId="0" fontId="3" fillId="0" borderId="16" xfId="50" applyFont="1" applyBorder="1" applyAlignment="1">
      <alignment horizontal="left" vertical="center"/>
      <protection/>
    </xf>
    <xf numFmtId="0" fontId="3" fillId="0" borderId="11" xfId="50" applyFont="1" applyBorder="1" applyAlignment="1">
      <alignment horizontal="center" vertical="center"/>
      <protection/>
    </xf>
    <xf numFmtId="184" fontId="24" fillId="0" borderId="12" xfId="50" applyNumberFormat="1" applyFont="1" applyBorder="1" applyAlignment="1">
      <alignment horizontal="right" vertical="center"/>
      <protection/>
    </xf>
    <xf numFmtId="0" fontId="3" fillId="0" borderId="16" xfId="50" applyFont="1" applyBorder="1" applyAlignment="1">
      <alignment vertical="center"/>
      <protection/>
    </xf>
    <xf numFmtId="0" fontId="3" fillId="0" borderId="16" xfId="50" applyFont="1" applyFill="1" applyBorder="1" applyAlignment="1">
      <alignment vertical="center"/>
      <protection/>
    </xf>
    <xf numFmtId="184" fontId="24" fillId="0" borderId="12" xfId="50" applyNumberFormat="1" applyFont="1" applyFill="1" applyBorder="1" applyAlignment="1">
      <alignment horizontal="right" vertical="center"/>
      <protection/>
    </xf>
    <xf numFmtId="0" fontId="0" fillId="0" borderId="0" xfId="50" applyFont="1" applyFill="1" applyBorder="1" applyAlignment="1">
      <alignment vertical="center"/>
      <protection/>
    </xf>
    <xf numFmtId="0" fontId="30" fillId="0" borderId="0" xfId="0" applyFont="1" applyBorder="1" applyAlignment="1">
      <alignment wrapText="1"/>
    </xf>
    <xf numFmtId="0" fontId="30" fillId="0" borderId="0" xfId="0" applyFont="1" applyAlignment="1">
      <alignment wrapText="1"/>
    </xf>
    <xf numFmtId="0" fontId="31" fillId="0" borderId="0" xfId="0" applyFont="1" applyAlignment="1">
      <alignment wrapText="1"/>
    </xf>
    <xf numFmtId="0" fontId="0" fillId="0" borderId="0" xfId="0" applyFont="1" applyAlignment="1">
      <alignment horizontal="center"/>
    </xf>
    <xf numFmtId="179" fontId="0" fillId="0" borderId="0" xfId="0" applyNumberFormat="1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179" fontId="0" fillId="0" borderId="0" xfId="0" applyNumberFormat="1" applyFont="1" applyBorder="1" applyAlignment="1">
      <alignment/>
    </xf>
    <xf numFmtId="0" fontId="30" fillId="0" borderId="0" xfId="0" applyFont="1" applyBorder="1" applyAlignment="1">
      <alignment horizontal="center" vertical="center" wrapText="1"/>
    </xf>
    <xf numFmtId="179" fontId="32" fillId="0" borderId="0" xfId="0" applyNumberFormat="1" applyFont="1" applyBorder="1" applyAlignment="1">
      <alignment horizontal="center" vertical="center" wrapText="1"/>
    </xf>
    <xf numFmtId="179" fontId="32" fillId="0" borderId="10" xfId="0" applyNumberFormat="1" applyFont="1" applyBorder="1" applyAlignment="1">
      <alignment horizontal="center" vertical="center" wrapText="1"/>
    </xf>
    <xf numFmtId="57" fontId="32" fillId="0" borderId="0" xfId="0" applyNumberFormat="1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179" fontId="93" fillId="0" borderId="11" xfId="0" applyNumberFormat="1" applyFont="1" applyFill="1" applyBorder="1" applyAlignment="1">
      <alignment horizontal="center" vertical="center" wrapText="1"/>
    </xf>
    <xf numFmtId="0" fontId="93" fillId="0" borderId="11" xfId="0" applyFont="1" applyBorder="1" applyAlignment="1">
      <alignment horizontal="center" vertical="center" wrapText="1"/>
    </xf>
    <xf numFmtId="0" fontId="93" fillId="0" borderId="16" xfId="0" applyFont="1" applyBorder="1" applyAlignment="1">
      <alignment horizontal="center" vertical="center" wrapText="1"/>
    </xf>
    <xf numFmtId="179" fontId="7" fillId="0" borderId="11" xfId="0" applyNumberFormat="1" applyFont="1" applyBorder="1" applyAlignment="1">
      <alignment horizontal="center" vertical="center" wrapText="1"/>
    </xf>
    <xf numFmtId="0" fontId="95" fillId="0" borderId="16" xfId="0" applyFont="1" applyBorder="1" applyAlignment="1">
      <alignment horizontal="center" vertical="center" wrapText="1"/>
    </xf>
    <xf numFmtId="179" fontId="6" fillId="0" borderId="11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 vertical="center" wrapText="1"/>
    </xf>
    <xf numFmtId="178" fontId="30" fillId="0" borderId="0" xfId="0" applyNumberFormat="1" applyFont="1" applyBorder="1" applyAlignment="1">
      <alignment wrapText="1"/>
    </xf>
    <xf numFmtId="179" fontId="30" fillId="0" borderId="0" xfId="0" applyNumberFormat="1" applyFont="1" applyBorder="1" applyAlignment="1">
      <alignment wrapText="1"/>
    </xf>
    <xf numFmtId="0" fontId="2" fillId="33" borderId="0" xfId="0" applyFont="1" applyFill="1" applyBorder="1" applyAlignment="1">
      <alignment horizontal="center" wrapText="1"/>
    </xf>
    <xf numFmtId="178" fontId="7" fillId="0" borderId="11" xfId="0" applyNumberFormat="1" applyFont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95" fillId="0" borderId="0" xfId="0" applyFont="1" applyAlignment="1">
      <alignment horizontal="center" vertical="center"/>
    </xf>
    <xf numFmtId="0" fontId="93" fillId="0" borderId="11" xfId="0" applyFont="1" applyBorder="1" applyAlignment="1">
      <alignment horizontal="center" vertical="center"/>
    </xf>
    <xf numFmtId="0" fontId="34" fillId="0" borderId="0" xfId="0" applyFont="1" applyAlignment="1">
      <alignment wrapText="1"/>
    </xf>
    <xf numFmtId="0" fontId="15" fillId="0" borderId="0" xfId="0" applyFont="1" applyAlignment="1">
      <alignment/>
    </xf>
    <xf numFmtId="0" fontId="35" fillId="0" borderId="0" xfId="0" applyFont="1" applyAlignment="1">
      <alignment horizontal="center"/>
    </xf>
    <xf numFmtId="0" fontId="93" fillId="34" borderId="16" xfId="0" applyFont="1" applyFill="1" applyBorder="1" applyAlignment="1">
      <alignment horizontal="center" vertical="center" wrapText="1"/>
    </xf>
    <xf numFmtId="0" fontId="93" fillId="0" borderId="24" xfId="0" applyFont="1" applyBorder="1" applyAlignment="1">
      <alignment horizontal="center" vertical="center" wrapText="1"/>
    </xf>
    <xf numFmtId="182" fontId="93" fillId="0" borderId="11" xfId="0" applyNumberFormat="1" applyFont="1" applyBorder="1" applyAlignment="1">
      <alignment horizontal="center" vertical="center" wrapText="1"/>
    </xf>
    <xf numFmtId="182" fontId="93" fillId="0" borderId="12" xfId="0" applyNumberFormat="1" applyFont="1" applyBorder="1" applyAlignment="1">
      <alignment horizontal="center" vertical="center" wrapText="1"/>
    </xf>
    <xf numFmtId="179" fontId="34" fillId="0" borderId="0" xfId="0" applyNumberFormat="1" applyFont="1" applyBorder="1" applyAlignment="1">
      <alignment wrapText="1"/>
    </xf>
    <xf numFmtId="0" fontId="93" fillId="34" borderId="13" xfId="0" applyFont="1" applyFill="1" applyBorder="1" applyAlignment="1">
      <alignment horizontal="left" vertical="center"/>
    </xf>
    <xf numFmtId="179" fontId="7" fillId="0" borderId="18" xfId="0" applyNumberFormat="1" applyFont="1" applyBorder="1" applyAlignment="1">
      <alignment horizontal="right" vertical="center"/>
    </xf>
    <xf numFmtId="179" fontId="7" fillId="0" borderId="25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/>
    </xf>
    <xf numFmtId="0" fontId="95" fillId="34" borderId="13" xfId="0" applyFont="1" applyFill="1" applyBorder="1" applyAlignment="1">
      <alignment horizontal="left" vertical="center"/>
    </xf>
    <xf numFmtId="179" fontId="6" fillId="0" borderId="23" xfId="0" applyNumberFormat="1" applyFont="1" applyBorder="1" applyAlignment="1">
      <alignment horizontal="right" vertical="center"/>
    </xf>
    <xf numFmtId="0" fontId="93" fillId="34" borderId="20" xfId="0" applyFont="1" applyFill="1" applyBorder="1" applyAlignment="1">
      <alignment horizontal="left" vertical="center"/>
    </xf>
    <xf numFmtId="179" fontId="6" fillId="0" borderId="26" xfId="0" applyNumberFormat="1" applyFont="1" applyBorder="1" applyAlignment="1">
      <alignment horizontal="right" vertical="center"/>
    </xf>
    <xf numFmtId="179" fontId="6" fillId="0" borderId="10" xfId="0" applyNumberFormat="1" applyFont="1" applyBorder="1" applyAlignment="1">
      <alignment horizontal="right" vertical="center"/>
    </xf>
    <xf numFmtId="0" fontId="96" fillId="0" borderId="0" xfId="0" applyFont="1" applyAlignment="1">
      <alignment vertical="center"/>
    </xf>
    <xf numFmtId="180" fontId="0" fillId="0" borderId="0" xfId="0" applyNumberFormat="1" applyFont="1" applyAlignment="1">
      <alignment/>
    </xf>
    <xf numFmtId="0" fontId="36" fillId="0" borderId="0" xfId="0" applyFont="1" applyAlignment="1">
      <alignment/>
    </xf>
    <xf numFmtId="180" fontId="36" fillId="0" borderId="0" xfId="0" applyNumberFormat="1" applyFont="1" applyAlignment="1">
      <alignment/>
    </xf>
    <xf numFmtId="0" fontId="95" fillId="0" borderId="0" xfId="0" applyFont="1" applyAlignment="1">
      <alignment/>
    </xf>
    <xf numFmtId="0" fontId="97" fillId="0" borderId="0" xfId="0" applyFont="1" applyFill="1" applyBorder="1" applyAlignment="1">
      <alignment horizontal="right" vertical="center"/>
    </xf>
    <xf numFmtId="0" fontId="93" fillId="34" borderId="16" xfId="0" applyFont="1" applyFill="1" applyBorder="1" applyAlignment="1">
      <alignment horizontal="center" vertical="center"/>
    </xf>
    <xf numFmtId="180" fontId="93" fillId="34" borderId="12" xfId="0" applyNumberFormat="1" applyFont="1" applyFill="1" applyBorder="1" applyAlignment="1">
      <alignment horizontal="center" vertical="center" wrapText="1"/>
    </xf>
    <xf numFmtId="0" fontId="93" fillId="34" borderId="13" xfId="0" applyFont="1" applyFill="1" applyBorder="1" applyAlignment="1">
      <alignment vertical="center"/>
    </xf>
    <xf numFmtId="2" fontId="7" fillId="34" borderId="18" xfId="0" applyNumberFormat="1" applyFont="1" applyFill="1" applyBorder="1" applyAlignment="1">
      <alignment horizontal="right" vertical="center"/>
    </xf>
    <xf numFmtId="2" fontId="7" fillId="34" borderId="25" xfId="0" applyNumberFormat="1" applyFont="1" applyFill="1" applyBorder="1" applyAlignment="1">
      <alignment horizontal="right" vertical="center"/>
    </xf>
    <xf numFmtId="179" fontId="7" fillId="34" borderId="25" xfId="0" applyNumberFormat="1" applyFont="1" applyFill="1" applyBorder="1" applyAlignment="1">
      <alignment horizontal="right" vertical="center"/>
    </xf>
    <xf numFmtId="179" fontId="2" fillId="0" borderId="0" xfId="0" applyNumberFormat="1" applyFont="1" applyAlignment="1">
      <alignment/>
    </xf>
    <xf numFmtId="0" fontId="95" fillId="34" borderId="13" xfId="0" applyFont="1" applyFill="1" applyBorder="1" applyAlignment="1">
      <alignment vertical="center"/>
    </xf>
    <xf numFmtId="2" fontId="6" fillId="34" borderId="23" xfId="0" applyNumberFormat="1" applyFont="1" applyFill="1" applyBorder="1" applyAlignment="1">
      <alignment horizontal="right" vertical="center"/>
    </xf>
    <xf numFmtId="2" fontId="6" fillId="34" borderId="0" xfId="0" applyNumberFormat="1" applyFont="1" applyFill="1" applyBorder="1" applyAlignment="1">
      <alignment horizontal="right" vertical="center"/>
    </xf>
    <xf numFmtId="179" fontId="6" fillId="34" borderId="0" xfId="0" applyNumberFormat="1" applyFont="1" applyFill="1" applyBorder="1" applyAlignment="1">
      <alignment horizontal="right" vertical="center"/>
    </xf>
    <xf numFmtId="0" fontId="95" fillId="0" borderId="13" xfId="0" applyFont="1" applyFill="1" applyBorder="1" applyAlignment="1">
      <alignment vertical="center"/>
    </xf>
    <xf numFmtId="0" fontId="93" fillId="34" borderId="20" xfId="0" applyFont="1" applyFill="1" applyBorder="1" applyAlignment="1">
      <alignment vertical="center"/>
    </xf>
    <xf numFmtId="2" fontId="6" fillId="34" borderId="26" xfId="0" applyNumberFormat="1" applyFont="1" applyFill="1" applyBorder="1" applyAlignment="1">
      <alignment horizontal="right" vertical="center"/>
    </xf>
    <xf numFmtId="2" fontId="6" fillId="34" borderId="10" xfId="0" applyNumberFormat="1" applyFont="1" applyFill="1" applyBorder="1" applyAlignment="1">
      <alignment horizontal="right" vertical="center"/>
    </xf>
    <xf numFmtId="179" fontId="6" fillId="34" borderId="10" xfId="0" applyNumberFormat="1" applyFont="1" applyFill="1" applyBorder="1" applyAlignment="1">
      <alignment horizontal="right" vertical="center"/>
    </xf>
    <xf numFmtId="183" fontId="93" fillId="34" borderId="11" xfId="0" applyNumberFormat="1" applyFont="1" applyFill="1" applyBorder="1" applyAlignment="1">
      <alignment horizontal="center" vertical="center"/>
    </xf>
    <xf numFmtId="183" fontId="93" fillId="34" borderId="16" xfId="0" applyNumberFormat="1" applyFont="1" applyFill="1" applyBorder="1" applyAlignment="1">
      <alignment horizontal="center" vertical="center"/>
    </xf>
    <xf numFmtId="180" fontId="93" fillId="34" borderId="12" xfId="0" applyNumberFormat="1" applyFont="1" applyFill="1" applyBorder="1" applyAlignment="1">
      <alignment horizontal="center" vertical="center"/>
    </xf>
    <xf numFmtId="0" fontId="93" fillId="34" borderId="19" xfId="0" applyFont="1" applyFill="1" applyBorder="1" applyAlignment="1">
      <alignment vertical="center"/>
    </xf>
    <xf numFmtId="2" fontId="7" fillId="34" borderId="23" xfId="0" applyNumberFormat="1" applyFont="1" applyFill="1" applyBorder="1" applyAlignment="1">
      <alignment horizontal="right" vertical="center"/>
    </xf>
    <xf numFmtId="2" fontId="7" fillId="34" borderId="0" xfId="0" applyNumberFormat="1" applyFont="1" applyFill="1" applyBorder="1" applyAlignment="1">
      <alignment horizontal="right" vertical="center"/>
    </xf>
    <xf numFmtId="179" fontId="7" fillId="34" borderId="0" xfId="0" applyNumberFormat="1" applyFont="1" applyFill="1" applyBorder="1" applyAlignment="1">
      <alignment horizontal="right" vertical="center"/>
    </xf>
    <xf numFmtId="0" fontId="95" fillId="34" borderId="20" xfId="0" applyFont="1" applyFill="1" applyBorder="1" applyAlignment="1">
      <alignment vertical="center"/>
    </xf>
    <xf numFmtId="180" fontId="95" fillId="0" borderId="0" xfId="0" applyNumberFormat="1" applyFont="1" applyAlignment="1">
      <alignment/>
    </xf>
    <xf numFmtId="0" fontId="35" fillId="0" borderId="0" xfId="0" applyFont="1" applyAlignment="1">
      <alignment/>
    </xf>
    <xf numFmtId="180" fontId="35" fillId="0" borderId="0" xfId="0" applyNumberFormat="1" applyFont="1" applyAlignment="1">
      <alignment horizontal="center"/>
    </xf>
    <xf numFmtId="0" fontId="93" fillId="34" borderId="0" xfId="0" applyFont="1" applyFill="1" applyBorder="1" applyAlignment="1">
      <alignment vertical="center"/>
    </xf>
    <xf numFmtId="181" fontId="7" fillId="0" borderId="23" xfId="0" applyNumberFormat="1" applyFont="1" applyFill="1" applyBorder="1" applyAlignment="1">
      <alignment horizontal="right" vertical="center"/>
    </xf>
    <xf numFmtId="180" fontId="7" fillId="0" borderId="25" xfId="0" applyNumberFormat="1" applyFont="1" applyFill="1" applyBorder="1" applyAlignment="1">
      <alignment horizontal="right" vertical="center"/>
    </xf>
    <xf numFmtId="0" fontId="95" fillId="34" borderId="0" xfId="0" applyFont="1" applyFill="1" applyBorder="1" applyAlignment="1">
      <alignment vertical="center"/>
    </xf>
    <xf numFmtId="181" fontId="6" fillId="0" borderId="23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184" fontId="6" fillId="0" borderId="0" xfId="0" applyNumberFormat="1" applyFont="1" applyFill="1" applyBorder="1" applyAlignment="1">
      <alignment horizontal="right" vertical="center"/>
    </xf>
    <xf numFmtId="178" fontId="6" fillId="0" borderId="23" xfId="0" applyNumberFormat="1" applyFont="1" applyFill="1" applyBorder="1" applyAlignment="1">
      <alignment horizontal="right" vertical="center"/>
    </xf>
    <xf numFmtId="0" fontId="33" fillId="0" borderId="0" xfId="0" applyFont="1" applyAlignment="1">
      <alignment horizontal="center"/>
    </xf>
    <xf numFmtId="0" fontId="95" fillId="34" borderId="10" xfId="0" applyFont="1" applyFill="1" applyBorder="1" applyAlignment="1">
      <alignment vertical="center"/>
    </xf>
    <xf numFmtId="178" fontId="6" fillId="0" borderId="26" xfId="0" applyNumberFormat="1" applyFont="1" applyFill="1" applyBorder="1" applyAlignment="1">
      <alignment horizontal="right" vertical="center"/>
    </xf>
    <xf numFmtId="179" fontId="6" fillId="0" borderId="10" xfId="0" applyNumberFormat="1" applyFont="1" applyFill="1" applyBorder="1" applyAlignment="1">
      <alignment horizontal="right" vertical="center"/>
    </xf>
    <xf numFmtId="0" fontId="96" fillId="0" borderId="0" xfId="0" applyFont="1" applyAlignment="1">
      <alignment/>
    </xf>
    <xf numFmtId="0" fontId="30" fillId="0" borderId="0" xfId="0" applyFont="1" applyBorder="1" applyAlignment="1">
      <alignment horizontal="center" vertical="top" wrapText="1"/>
    </xf>
    <xf numFmtId="0" fontId="95" fillId="0" borderId="0" xfId="0" applyFont="1" applyBorder="1" applyAlignment="1">
      <alignment horizontal="center" vertical="top" wrapText="1"/>
    </xf>
    <xf numFmtId="0" fontId="93" fillId="33" borderId="27" xfId="0" applyFont="1" applyFill="1" applyBorder="1" applyAlignment="1">
      <alignment horizontal="center" vertical="center" wrapText="1"/>
    </xf>
    <xf numFmtId="0" fontId="93" fillId="0" borderId="11" xfId="48" applyFont="1" applyFill="1" applyBorder="1" applyAlignment="1" applyProtection="1">
      <alignment horizontal="center" vertical="center"/>
      <protection locked="0"/>
    </xf>
    <xf numFmtId="0" fontId="93" fillId="0" borderId="12" xfId="48" applyFont="1" applyFill="1" applyBorder="1" applyAlignment="1" applyProtection="1">
      <alignment horizontal="center" vertical="center"/>
      <protection locked="0"/>
    </xf>
    <xf numFmtId="0" fontId="95" fillId="33" borderId="28" xfId="0" applyFont="1" applyFill="1" applyBorder="1" applyAlignment="1">
      <alignment horizontal="left" vertical="center" wrapText="1"/>
    </xf>
    <xf numFmtId="2" fontId="6" fillId="33" borderId="29" xfId="0" applyNumberFormat="1" applyFont="1" applyFill="1" applyBorder="1" applyAlignment="1">
      <alignment horizontal="right" vertical="center" wrapText="1"/>
    </xf>
    <xf numFmtId="184" fontId="6" fillId="33" borderId="25" xfId="0" applyNumberFormat="1" applyFont="1" applyFill="1" applyBorder="1" applyAlignment="1">
      <alignment horizontal="right" vertical="center" wrapText="1"/>
    </xf>
    <xf numFmtId="184" fontId="6" fillId="33" borderId="0" xfId="0" applyNumberFormat="1" applyFont="1" applyFill="1" applyBorder="1" applyAlignment="1">
      <alignment horizontal="right" vertical="center" wrapText="1"/>
    </xf>
    <xf numFmtId="0" fontId="95" fillId="33" borderId="30" xfId="0" applyFont="1" applyFill="1" applyBorder="1" applyAlignment="1">
      <alignment horizontal="left" vertical="center" wrapText="1"/>
    </xf>
    <xf numFmtId="2" fontId="6" fillId="33" borderId="31" xfId="0" applyNumberFormat="1" applyFont="1" applyFill="1" applyBorder="1" applyAlignment="1">
      <alignment horizontal="right" vertical="center" wrapText="1"/>
    </xf>
    <xf numFmtId="184" fontId="6" fillId="33" borderId="32" xfId="0" applyNumberFormat="1" applyFont="1" applyFill="1" applyBorder="1" applyAlignment="1">
      <alignment horizontal="right" vertical="center" wrapText="1"/>
    </xf>
    <xf numFmtId="0" fontId="20" fillId="0" borderId="0" xfId="48" applyFont="1" applyBorder="1" applyAlignment="1" applyProtection="1">
      <alignment horizontal="center" vertical="center"/>
      <protection locked="0"/>
    </xf>
    <xf numFmtId="0" fontId="97" fillId="0" borderId="0" xfId="48" applyFont="1" applyFill="1" applyBorder="1" applyProtection="1">
      <alignment/>
      <protection locked="0"/>
    </xf>
    <xf numFmtId="0" fontId="93" fillId="0" borderId="16" xfId="48" applyFont="1" applyBorder="1" applyAlignment="1" applyProtection="1">
      <alignment horizontal="center" vertical="center"/>
      <protection locked="0"/>
    </xf>
    <xf numFmtId="182" fontId="93" fillId="0" borderId="19" xfId="48" applyNumberFormat="1" applyFont="1" applyBorder="1" applyAlignment="1" applyProtection="1">
      <alignment horizontal="left" vertical="center" wrapText="1"/>
      <protection locked="0"/>
    </xf>
    <xf numFmtId="182" fontId="93" fillId="0" borderId="25" xfId="48" applyNumberFormat="1" applyFont="1" applyBorder="1" applyAlignment="1" applyProtection="1">
      <alignment horizontal="center" vertical="center" wrapText="1"/>
      <protection locked="0"/>
    </xf>
    <xf numFmtId="178" fontId="7" fillId="0" borderId="18" xfId="48" applyNumberFormat="1" applyFont="1" applyFill="1" applyBorder="1" applyAlignment="1" applyProtection="1">
      <alignment horizontal="right" vertical="center"/>
      <protection/>
    </xf>
    <xf numFmtId="179" fontId="7" fillId="0" borderId="25" xfId="48" applyNumberFormat="1" applyFont="1" applyFill="1" applyBorder="1" applyAlignment="1" applyProtection="1">
      <alignment horizontal="right" vertical="center"/>
      <protection/>
    </xf>
    <xf numFmtId="182" fontId="95" fillId="0" borderId="13" xfId="48" applyNumberFormat="1" applyFont="1" applyBorder="1" applyAlignment="1" applyProtection="1">
      <alignment vertical="center" wrapText="1"/>
      <protection locked="0"/>
    </xf>
    <xf numFmtId="182" fontId="95" fillId="0" borderId="0" xfId="48" applyNumberFormat="1" applyFont="1" applyBorder="1" applyAlignment="1" applyProtection="1">
      <alignment horizontal="center" vertical="center" wrapText="1"/>
      <protection locked="0"/>
    </xf>
    <xf numFmtId="178" fontId="6" fillId="0" borderId="23" xfId="48" applyNumberFormat="1" applyFont="1" applyFill="1" applyBorder="1" applyAlignment="1" applyProtection="1">
      <alignment horizontal="right" vertical="center"/>
      <protection/>
    </xf>
    <xf numFmtId="179" fontId="6" fillId="0" borderId="0" xfId="48" applyNumberFormat="1" applyFont="1" applyFill="1" applyBorder="1" applyAlignment="1" applyProtection="1">
      <alignment horizontal="right" vertical="center"/>
      <protection/>
    </xf>
    <xf numFmtId="182" fontId="95" fillId="0" borderId="13" xfId="48" applyNumberFormat="1" applyFont="1" applyBorder="1" applyAlignment="1" applyProtection="1">
      <alignment horizontal="center" vertical="center" wrapText="1"/>
      <protection locked="0"/>
    </xf>
    <xf numFmtId="182" fontId="95" fillId="0" borderId="13" xfId="48" applyNumberFormat="1" applyFont="1" applyBorder="1" applyAlignment="1" applyProtection="1">
      <alignment horizontal="left" vertical="center" wrapText="1"/>
      <protection locked="0"/>
    </xf>
    <xf numFmtId="0" fontId="6" fillId="0" borderId="23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82" fontId="6" fillId="0" borderId="23" xfId="48" applyNumberFormat="1" applyFont="1" applyBorder="1" applyAlignment="1" applyProtection="1">
      <alignment horizontal="right" vertical="center" wrapText="1"/>
      <protection locked="0"/>
    </xf>
    <xf numFmtId="182" fontId="6" fillId="0" borderId="0" xfId="48" applyNumberFormat="1" applyFont="1" applyBorder="1" applyAlignment="1" applyProtection="1">
      <alignment horizontal="right" vertical="center" wrapText="1"/>
      <protection locked="0"/>
    </xf>
    <xf numFmtId="0" fontId="95" fillId="34" borderId="0" xfId="0" applyFont="1" applyFill="1" applyBorder="1" applyAlignment="1">
      <alignment horizontal="center" vertical="center"/>
    </xf>
    <xf numFmtId="178" fontId="6" fillId="0" borderId="23" xfId="0" applyNumberFormat="1" applyFont="1" applyBorder="1" applyAlignment="1">
      <alignment horizontal="right" vertical="center"/>
    </xf>
    <xf numFmtId="0" fontId="95" fillId="34" borderId="20" xfId="0" applyFont="1" applyFill="1" applyBorder="1" applyAlignment="1">
      <alignment horizontal="left" vertical="center"/>
    </xf>
    <xf numFmtId="0" fontId="95" fillId="34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98" fillId="0" borderId="0" xfId="0" applyFont="1" applyAlignment="1">
      <alignment vertical="center"/>
    </xf>
    <xf numFmtId="0" fontId="97" fillId="0" borderId="0" xfId="0" applyFont="1" applyAlignment="1">
      <alignment/>
    </xf>
    <xf numFmtId="0" fontId="99" fillId="0" borderId="0" xfId="0" applyFont="1" applyAlignment="1">
      <alignment/>
    </xf>
    <xf numFmtId="0" fontId="93" fillId="34" borderId="11" xfId="0" applyFont="1" applyFill="1" applyBorder="1" applyAlignment="1">
      <alignment horizontal="center" vertical="center"/>
    </xf>
    <xf numFmtId="0" fontId="93" fillId="34" borderId="18" xfId="0" applyFont="1" applyFill="1" applyBorder="1" applyAlignment="1">
      <alignment horizontal="center" vertical="center" wrapText="1"/>
    </xf>
    <xf numFmtId="0" fontId="93" fillId="0" borderId="19" xfId="0" applyFont="1" applyBorder="1" applyAlignment="1">
      <alignment vertical="center"/>
    </xf>
    <xf numFmtId="0" fontId="93" fillId="0" borderId="18" xfId="0" applyFont="1" applyBorder="1" applyAlignment="1">
      <alignment horizontal="center" vertical="center"/>
    </xf>
    <xf numFmtId="178" fontId="6" fillId="0" borderId="23" xfId="0" applyNumberFormat="1" applyFont="1" applyFill="1" applyBorder="1" applyAlignment="1">
      <alignment horizontal="right" vertical="center" wrapText="1"/>
    </xf>
    <xf numFmtId="179" fontId="6" fillId="0" borderId="25" xfId="0" applyNumberFormat="1" applyFont="1" applyFill="1" applyBorder="1" applyAlignment="1">
      <alignment horizontal="right" vertical="center" wrapText="1"/>
    </xf>
    <xf numFmtId="0" fontId="95" fillId="0" borderId="13" xfId="0" applyFont="1" applyBorder="1" applyAlignment="1">
      <alignment vertical="center"/>
    </xf>
    <xf numFmtId="0" fontId="95" fillId="0" borderId="23" xfId="0" applyFont="1" applyBorder="1" applyAlignment="1">
      <alignment horizontal="center" vertical="center"/>
    </xf>
    <xf numFmtId="0" fontId="95" fillId="0" borderId="0" xfId="0" applyFont="1" applyBorder="1" applyAlignment="1">
      <alignment horizontal="center" vertical="center"/>
    </xf>
    <xf numFmtId="0" fontId="93" fillId="0" borderId="13" xfId="0" applyFont="1" applyBorder="1" applyAlignment="1">
      <alignment vertical="center"/>
    </xf>
    <xf numFmtId="0" fontId="93" fillId="0" borderId="0" xfId="0" applyFont="1" applyBorder="1" applyAlignment="1">
      <alignment horizontal="center" vertical="center"/>
    </xf>
    <xf numFmtId="0" fontId="95" fillId="0" borderId="20" xfId="0" applyFont="1" applyBorder="1" applyAlignment="1">
      <alignment vertical="center"/>
    </xf>
    <xf numFmtId="0" fontId="95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97" fillId="33" borderId="0" xfId="0" applyFont="1" applyFill="1" applyBorder="1" applyAlignment="1">
      <alignment horizontal="right" vertical="center"/>
    </xf>
    <xf numFmtId="0" fontId="93" fillId="34" borderId="24" xfId="0" applyFont="1" applyFill="1" applyBorder="1" applyAlignment="1">
      <alignment horizontal="center" vertical="center"/>
    </xf>
    <xf numFmtId="0" fontId="93" fillId="34" borderId="12" xfId="0" applyFont="1" applyFill="1" applyBorder="1" applyAlignment="1">
      <alignment horizontal="center" vertical="center" wrapText="1"/>
    </xf>
    <xf numFmtId="49" fontId="93" fillId="34" borderId="25" xfId="0" applyNumberFormat="1" applyFont="1" applyFill="1" applyBorder="1" applyAlignment="1">
      <alignment horizontal="left" vertical="center"/>
    </xf>
    <xf numFmtId="184" fontId="7" fillId="34" borderId="18" xfId="0" applyNumberFormat="1" applyFont="1" applyFill="1" applyBorder="1" applyAlignment="1">
      <alignment horizontal="right" vertical="center"/>
    </xf>
    <xf numFmtId="49" fontId="95" fillId="34" borderId="0" xfId="0" applyNumberFormat="1" applyFont="1" applyFill="1" applyBorder="1" applyAlignment="1">
      <alignment horizontal="left" vertical="center"/>
    </xf>
    <xf numFmtId="184" fontId="6" fillId="34" borderId="23" xfId="0" applyNumberFormat="1" applyFont="1" applyFill="1" applyBorder="1" applyAlignment="1">
      <alignment horizontal="right" vertical="center"/>
    </xf>
    <xf numFmtId="49" fontId="95" fillId="34" borderId="10" xfId="0" applyNumberFormat="1" applyFont="1" applyFill="1" applyBorder="1" applyAlignment="1">
      <alignment horizontal="left" vertical="center"/>
    </xf>
    <xf numFmtId="184" fontId="6" fillId="34" borderId="26" xfId="0" applyNumberFormat="1" applyFont="1" applyFill="1" applyBorder="1" applyAlignment="1">
      <alignment horizontal="right" vertical="center"/>
    </xf>
    <xf numFmtId="0" fontId="93" fillId="0" borderId="16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93" fillId="0" borderId="13" xfId="0" applyFont="1" applyBorder="1" applyAlignment="1">
      <alignment horizontal="left" vertical="center"/>
    </xf>
    <xf numFmtId="0" fontId="93" fillId="0" borderId="33" xfId="0" applyFont="1" applyBorder="1" applyAlignment="1">
      <alignment horizontal="center" vertical="center"/>
    </xf>
    <xf numFmtId="178" fontId="6" fillId="0" borderId="18" xfId="0" applyNumberFormat="1" applyFont="1" applyBorder="1" applyAlignment="1">
      <alignment horizontal="right" vertical="center"/>
    </xf>
    <xf numFmtId="0" fontId="95" fillId="0" borderId="13" xfId="0" applyFont="1" applyBorder="1" applyAlignment="1">
      <alignment horizontal="left" vertical="center"/>
    </xf>
    <xf numFmtId="0" fontId="95" fillId="0" borderId="33" xfId="0" applyFont="1" applyBorder="1" applyAlignment="1">
      <alignment horizontal="center" vertical="center"/>
    </xf>
    <xf numFmtId="0" fontId="95" fillId="0" borderId="21" xfId="0" applyFont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182" fontId="7" fillId="0" borderId="18" xfId="0" applyNumberFormat="1" applyFont="1" applyFill="1" applyBorder="1" applyAlignment="1">
      <alignment horizontal="right" vertical="center" wrapText="1"/>
    </xf>
    <xf numFmtId="179" fontId="7" fillId="0" borderId="25" xfId="0" applyNumberFormat="1" applyFont="1" applyFill="1" applyBorder="1" applyAlignment="1">
      <alignment horizontal="right" vertical="center" wrapText="1"/>
    </xf>
    <xf numFmtId="182" fontId="7" fillId="0" borderId="25" xfId="0" applyNumberFormat="1" applyFont="1" applyFill="1" applyBorder="1" applyAlignment="1">
      <alignment horizontal="right" vertical="center" wrapText="1"/>
    </xf>
    <xf numFmtId="179" fontId="5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0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0" fontId="97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179" fontId="7" fillId="0" borderId="18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179" fontId="6" fillId="0" borderId="23" xfId="0" applyNumberFormat="1" applyFont="1" applyBorder="1" applyAlignment="1">
      <alignment horizontal="center" vertical="center"/>
    </xf>
    <xf numFmtId="179" fontId="6" fillId="0" borderId="26" xfId="0" applyNumberFormat="1" applyFont="1" applyBorder="1" applyAlignment="1">
      <alignment horizontal="center" vertical="center"/>
    </xf>
    <xf numFmtId="0" fontId="41" fillId="0" borderId="0" xfId="0" applyFont="1" applyAlignment="1">
      <alignment/>
    </xf>
    <xf numFmtId="0" fontId="1" fillId="0" borderId="0" xfId="0" applyFont="1" applyAlignment="1">
      <alignment horizontal="center"/>
    </xf>
    <xf numFmtId="0" fontId="4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44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right" vertical="center" wrapText="1"/>
    </xf>
    <xf numFmtId="49" fontId="46" fillId="0" borderId="19" xfId="0" applyNumberFormat="1" applyFont="1" applyBorder="1" applyAlignment="1">
      <alignment horizontal="center" vertical="center" wrapText="1"/>
    </xf>
    <xf numFmtId="181" fontId="46" fillId="0" borderId="12" xfId="0" applyNumberFormat="1" applyFont="1" applyBorder="1" applyAlignment="1">
      <alignment horizontal="center" vertical="center"/>
    </xf>
    <xf numFmtId="49" fontId="47" fillId="0" borderId="13" xfId="0" applyNumberFormat="1" applyFont="1" applyBorder="1" applyAlignment="1">
      <alignment horizontal="center" vertical="center"/>
    </xf>
    <xf numFmtId="49" fontId="47" fillId="0" borderId="20" xfId="0" applyNumberFormat="1" applyFont="1" applyBorder="1" applyAlignment="1">
      <alignment horizontal="center" vertical="center"/>
    </xf>
    <xf numFmtId="0" fontId="35" fillId="34" borderId="0" xfId="0" applyFont="1" applyFill="1" applyAlignment="1">
      <alignment/>
    </xf>
    <xf numFmtId="0" fontId="0" fillId="34" borderId="0" xfId="0" applyFont="1" applyFill="1" applyAlignment="1">
      <alignment/>
    </xf>
    <xf numFmtId="179" fontId="5" fillId="0" borderId="12" xfId="0" applyNumberFormat="1" applyFont="1" applyBorder="1" applyAlignment="1">
      <alignment horizontal="center" vertical="center"/>
    </xf>
    <xf numFmtId="0" fontId="93" fillId="0" borderId="19" xfId="0" applyFont="1" applyBorder="1" applyAlignment="1">
      <alignment horizontal="left" vertical="center"/>
    </xf>
    <xf numFmtId="2" fontId="24" fillId="0" borderId="11" xfId="50" applyNumberFormat="1" applyFont="1" applyBorder="1" applyAlignment="1">
      <alignment horizontal="right" vertical="center"/>
      <protection/>
    </xf>
    <xf numFmtId="2" fontId="24" fillId="0" borderId="11" xfId="50" applyNumberFormat="1" applyFont="1" applyFill="1" applyBorder="1" applyAlignment="1">
      <alignment horizontal="right" vertical="center"/>
      <protection/>
    </xf>
    <xf numFmtId="0" fontId="3" fillId="0" borderId="16" xfId="50" applyFont="1" applyFill="1" applyBorder="1" applyAlignment="1">
      <alignment vertical="center" wrapText="1"/>
      <protection/>
    </xf>
    <xf numFmtId="2" fontId="24" fillId="0" borderId="11" xfId="50" applyNumberFormat="1" applyFont="1" applyFill="1" applyBorder="1" applyAlignment="1">
      <alignment vertical="center"/>
      <protection/>
    </xf>
    <xf numFmtId="0" fontId="36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181" fontId="48" fillId="0" borderId="18" xfId="0" applyNumberFormat="1" applyFont="1" applyBorder="1" applyAlignment="1">
      <alignment horizontal="center" vertical="center"/>
    </xf>
    <xf numFmtId="181" fontId="48" fillId="0" borderId="25" xfId="0" applyNumberFormat="1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10" fontId="48" fillId="0" borderId="0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9" fontId="48" fillId="0" borderId="0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9" fontId="48" fillId="0" borderId="23" xfId="0" applyNumberFormat="1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10" fontId="48" fillId="0" borderId="23" xfId="0" applyNumberFormat="1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178" fontId="6" fillId="0" borderId="26" xfId="0" applyNumberFormat="1" applyFont="1" applyBorder="1" applyAlignment="1">
      <alignment horizontal="right" vertical="center"/>
    </xf>
    <xf numFmtId="0" fontId="93" fillId="34" borderId="16" xfId="0" applyFont="1" applyFill="1" applyBorder="1" applyAlignment="1">
      <alignment horizontal="center" vertical="center"/>
    </xf>
    <xf numFmtId="2" fontId="24" fillId="0" borderId="12" xfId="50" applyNumberFormat="1" applyFont="1" applyBorder="1" applyAlignment="1">
      <alignment horizontal="right" vertical="center"/>
      <protection/>
    </xf>
    <xf numFmtId="184" fontId="24" fillId="0" borderId="11" xfId="50" applyNumberFormat="1" applyFont="1" applyBorder="1" applyAlignment="1">
      <alignment horizontal="right" vertical="center"/>
      <protection/>
    </xf>
    <xf numFmtId="2" fontId="24" fillId="0" borderId="11" xfId="50" applyNumberFormat="1" applyFont="1" applyBorder="1" applyAlignment="1">
      <alignment vertical="center"/>
      <protection/>
    </xf>
    <xf numFmtId="184" fontId="24" fillId="0" borderId="12" xfId="50" applyNumberFormat="1" applyFont="1" applyBorder="1" applyAlignment="1">
      <alignment vertical="center"/>
      <protection/>
    </xf>
    <xf numFmtId="0" fontId="9" fillId="0" borderId="16" xfId="18" applyFont="1" applyFill="1" applyBorder="1" applyAlignment="1">
      <alignment horizontal="center" vertical="center"/>
      <protection/>
    </xf>
    <xf numFmtId="192" fontId="15" fillId="0" borderId="0" xfId="50" applyNumberFormat="1" applyFont="1">
      <alignment/>
      <protection/>
    </xf>
    <xf numFmtId="179" fontId="93" fillId="0" borderId="11" xfId="0" applyNumberFormat="1" applyFont="1" applyFill="1" applyBorder="1" applyAlignment="1">
      <alignment horizontal="center" vertical="center" wrapText="1"/>
    </xf>
    <xf numFmtId="179" fontId="24" fillId="0" borderId="17" xfId="51" applyNumberFormat="1" applyFont="1" applyBorder="1" applyAlignment="1">
      <alignment horizontal="right" vertical="center"/>
      <protection/>
    </xf>
    <xf numFmtId="179" fontId="24" fillId="0" borderId="12" xfId="47" applyNumberFormat="1" applyFont="1" applyBorder="1" applyAlignment="1">
      <alignment horizontal="right" vertical="center"/>
      <protection/>
    </xf>
    <xf numFmtId="179" fontId="22" fillId="0" borderId="19" xfId="47" applyNumberFormat="1" applyFont="1" applyFill="1" applyBorder="1" applyAlignment="1">
      <alignment horizontal="left" vertical="center" shrinkToFit="1"/>
      <protection/>
    </xf>
    <xf numFmtId="0" fontId="100" fillId="0" borderId="16" xfId="47" applyFont="1" applyBorder="1" applyAlignment="1">
      <alignment horizontal="justify" vertical="center"/>
      <protection/>
    </xf>
    <xf numFmtId="187" fontId="20" fillId="0" borderId="0" xfId="47" applyNumberFormat="1" applyFont="1" applyBorder="1">
      <alignment/>
      <protection/>
    </xf>
    <xf numFmtId="179" fontId="24" fillId="0" borderId="11" xfId="47" applyNumberFormat="1" applyFont="1" applyBorder="1" applyAlignment="1">
      <alignment horizontal="right" vertical="center"/>
      <protection/>
    </xf>
    <xf numFmtId="0" fontId="21" fillId="0" borderId="34" xfId="18" applyFont="1" applyFill="1" applyBorder="1" applyAlignment="1">
      <alignment vertical="center"/>
      <protection/>
    </xf>
    <xf numFmtId="0" fontId="56" fillId="0" borderId="0" xfId="18" applyFont="1" applyFill="1" applyBorder="1">
      <alignment/>
      <protection/>
    </xf>
    <xf numFmtId="0" fontId="9" fillId="0" borderId="0" xfId="18" applyFont="1" applyFill="1" applyAlignment="1">
      <alignment horizontal="center" vertical="center"/>
      <protection/>
    </xf>
    <xf numFmtId="178" fontId="9" fillId="0" borderId="11" xfId="53" applyNumberFormat="1" applyFont="1" applyFill="1" applyBorder="1" applyAlignment="1">
      <alignment horizontal="center" vertical="center" wrapText="1"/>
      <protection/>
    </xf>
    <xf numFmtId="0" fontId="9" fillId="0" borderId="16" xfId="18" applyNumberFormat="1" applyFont="1" applyFill="1" applyBorder="1" applyAlignment="1">
      <alignment horizontal="center" vertical="center" wrapText="1"/>
      <protection/>
    </xf>
    <xf numFmtId="178" fontId="16" fillId="0" borderId="16" xfId="53" applyNumberFormat="1" applyFont="1" applyFill="1" applyBorder="1" applyAlignment="1">
      <alignment horizontal="center" vertical="center" wrapText="1"/>
      <protection/>
    </xf>
    <xf numFmtId="180" fontId="9" fillId="0" borderId="11" xfId="54" applyNumberFormat="1" applyFont="1" applyFill="1" applyBorder="1" applyAlignment="1">
      <alignment horizontal="right" vertical="center"/>
      <protection/>
    </xf>
    <xf numFmtId="0" fontId="9" fillId="0" borderId="11" xfId="18" applyNumberFormat="1" applyFont="1" applyFill="1" applyBorder="1" applyAlignment="1">
      <alignment horizontal="right" vertical="center" wrapText="1"/>
      <protection/>
    </xf>
    <xf numFmtId="0" fontId="9" fillId="0" borderId="11" xfId="18" applyFont="1" applyFill="1" applyBorder="1" applyAlignment="1">
      <alignment horizontal="right" vertical="center" wrapText="1"/>
      <protection/>
    </xf>
    <xf numFmtId="179" fontId="9" fillId="0" borderId="11" xfId="54" applyNumberFormat="1" applyFont="1" applyFill="1" applyBorder="1" applyAlignment="1">
      <alignment horizontal="right" vertical="center"/>
      <protection/>
    </xf>
    <xf numFmtId="0" fontId="9" fillId="0" borderId="12" xfId="18" applyNumberFormat="1" applyFont="1" applyFill="1" applyBorder="1" applyAlignment="1">
      <alignment horizontal="right" vertical="center" wrapText="1"/>
      <protection/>
    </xf>
    <xf numFmtId="179" fontId="9" fillId="0" borderId="16" xfId="54" applyNumberFormat="1" applyFont="1" applyFill="1" applyBorder="1" applyAlignment="1">
      <alignment horizontal="right" vertical="center"/>
      <protection/>
    </xf>
    <xf numFmtId="182" fontId="9" fillId="0" borderId="11" xfId="54" applyNumberFormat="1" applyFont="1" applyFill="1" applyBorder="1" applyAlignment="1">
      <alignment horizontal="right" vertical="center"/>
      <protection/>
    </xf>
    <xf numFmtId="180" fontId="10" fillId="0" borderId="11" xfId="54" applyNumberFormat="1" applyFont="1" applyFill="1" applyBorder="1" applyAlignment="1">
      <alignment horizontal="right" vertical="center"/>
      <protection/>
    </xf>
    <xf numFmtId="182" fontId="10" fillId="0" borderId="11" xfId="54" applyNumberFormat="1" applyFont="1" applyFill="1" applyBorder="1" applyAlignment="1">
      <alignment horizontal="right" vertical="center"/>
      <protection/>
    </xf>
    <xf numFmtId="179" fontId="10" fillId="0" borderId="11" xfId="54" applyNumberFormat="1" applyFont="1" applyFill="1" applyBorder="1" applyAlignment="1">
      <alignment horizontal="right" vertical="center"/>
      <protection/>
    </xf>
    <xf numFmtId="182" fontId="10" fillId="0" borderId="12" xfId="54" applyNumberFormat="1" applyFont="1" applyFill="1" applyBorder="1" applyAlignment="1">
      <alignment horizontal="right" vertical="center"/>
      <protection/>
    </xf>
    <xf numFmtId="179" fontId="10" fillId="0" borderId="16" xfId="54" applyNumberFormat="1" applyFont="1" applyFill="1" applyBorder="1" applyAlignment="1">
      <alignment horizontal="right" vertical="center"/>
      <protection/>
    </xf>
    <xf numFmtId="0" fontId="10" fillId="0" borderId="0" xfId="18" applyFont="1" applyFill="1" applyAlignment="1">
      <alignment vertical="center"/>
      <protection/>
    </xf>
    <xf numFmtId="0" fontId="9" fillId="0" borderId="22" xfId="18" applyFont="1" applyFill="1" applyBorder="1" applyAlignment="1">
      <alignment horizontal="center" vertical="center" wrapText="1"/>
      <protection/>
    </xf>
    <xf numFmtId="179" fontId="10" fillId="0" borderId="14" xfId="54" applyNumberFormat="1" applyFont="1" applyFill="1" applyBorder="1" applyAlignment="1">
      <alignment horizontal="right" vertical="center"/>
      <protection/>
    </xf>
    <xf numFmtId="182" fontId="10" fillId="0" borderId="14" xfId="54" applyNumberFormat="1" applyFont="1" applyFill="1" applyBorder="1" applyAlignment="1">
      <alignment horizontal="right" vertical="center"/>
      <protection/>
    </xf>
    <xf numFmtId="182" fontId="10" fillId="0" borderId="15" xfId="54" applyNumberFormat="1" applyFont="1" applyFill="1" applyBorder="1" applyAlignment="1">
      <alignment horizontal="right" vertical="center"/>
      <protection/>
    </xf>
    <xf numFmtId="179" fontId="10" fillId="0" borderId="22" xfId="54" applyNumberFormat="1" applyFont="1" applyFill="1" applyBorder="1" applyAlignment="1">
      <alignment horizontal="right" vertical="center"/>
      <protection/>
    </xf>
    <xf numFmtId="0" fontId="10" fillId="0" borderId="34" xfId="18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182" fontId="9" fillId="0" borderId="12" xfId="54" applyNumberFormat="1" applyFont="1" applyFill="1" applyBorder="1" applyAlignment="1">
      <alignment horizontal="right" vertical="center"/>
      <protection/>
    </xf>
    <xf numFmtId="179" fontId="9" fillId="0" borderId="11" xfId="54" applyNumberFormat="1" applyFont="1" applyFill="1" applyBorder="1" applyAlignment="1">
      <alignment horizontal="right" vertical="center" shrinkToFit="1"/>
      <protection/>
    </xf>
    <xf numFmtId="182" fontId="9" fillId="0" borderId="11" xfId="54" applyNumberFormat="1" applyFont="1" applyFill="1" applyBorder="1" applyAlignment="1">
      <alignment horizontal="right" vertical="center" shrinkToFit="1"/>
      <protection/>
    </xf>
    <xf numFmtId="182" fontId="9" fillId="0" borderId="12" xfId="54" applyNumberFormat="1" applyFont="1" applyFill="1" applyBorder="1" applyAlignment="1">
      <alignment horizontal="right" vertical="center" shrinkToFit="1"/>
      <protection/>
    </xf>
    <xf numFmtId="0" fontId="9" fillId="0" borderId="0" xfId="18" applyFont="1" applyFill="1" applyAlignment="1">
      <alignment vertical="center"/>
      <protection/>
    </xf>
    <xf numFmtId="0" fontId="4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80" fontId="6" fillId="0" borderId="11" xfId="0" applyNumberFormat="1" applyFont="1" applyBorder="1" applyAlignment="1">
      <alignment horizontal="right" vertical="center"/>
    </xf>
    <xf numFmtId="181" fontId="6" fillId="0" borderId="11" xfId="0" applyNumberFormat="1" applyFont="1" applyBorder="1" applyAlignment="1">
      <alignment horizontal="right" vertical="center"/>
    </xf>
    <xf numFmtId="180" fontId="6" fillId="0" borderId="12" xfId="0" applyNumberFormat="1" applyFont="1" applyBorder="1" applyAlignment="1">
      <alignment horizontal="right" vertical="center"/>
    </xf>
    <xf numFmtId="179" fontId="6" fillId="0" borderId="11" xfId="0" applyNumberFormat="1" applyFont="1" applyBorder="1" applyAlignment="1">
      <alignment horizontal="right" vertical="center"/>
    </xf>
    <xf numFmtId="179" fontId="6" fillId="0" borderId="12" xfId="0" applyNumberFormat="1" applyFont="1" applyBorder="1" applyAlignment="1">
      <alignment horizontal="right" vertical="center"/>
    </xf>
    <xf numFmtId="180" fontId="7" fillId="0" borderId="11" xfId="0" applyNumberFormat="1" applyFont="1" applyBorder="1" applyAlignment="1">
      <alignment horizontal="right" vertical="center"/>
    </xf>
    <xf numFmtId="181" fontId="7" fillId="0" borderId="11" xfId="0" applyNumberFormat="1" applyFont="1" applyBorder="1" applyAlignment="1">
      <alignment horizontal="right" vertical="center"/>
    </xf>
    <xf numFmtId="179" fontId="7" fillId="0" borderId="11" xfId="0" applyNumberFormat="1" applyFont="1" applyBorder="1" applyAlignment="1">
      <alignment horizontal="right" vertical="center"/>
    </xf>
    <xf numFmtId="0" fontId="7" fillId="0" borderId="12" xfId="0" applyNumberFormat="1" applyFont="1" applyFill="1" applyBorder="1" applyAlignment="1">
      <alignment horizontal="right" vertical="center"/>
    </xf>
    <xf numFmtId="180" fontId="6" fillId="0" borderId="11" xfId="0" applyNumberFormat="1" applyFont="1" applyFill="1" applyBorder="1" applyAlignment="1">
      <alignment horizontal="right" vertical="center"/>
    </xf>
    <xf numFmtId="179" fontId="6" fillId="0" borderId="12" xfId="0" applyNumberFormat="1" applyFont="1" applyFill="1" applyBorder="1" applyAlignment="1">
      <alignment horizontal="right" vertical="center"/>
    </xf>
    <xf numFmtId="0" fontId="6" fillId="0" borderId="12" xfId="0" applyNumberFormat="1" applyFont="1" applyBorder="1" applyAlignment="1">
      <alignment horizontal="right" vertical="center"/>
    </xf>
    <xf numFmtId="182" fontId="6" fillId="0" borderId="18" xfId="0" applyNumberFormat="1" applyFont="1" applyFill="1" applyBorder="1" applyAlignment="1">
      <alignment horizontal="right" vertical="center" wrapText="1"/>
    </xf>
    <xf numFmtId="182" fontId="6" fillId="0" borderId="25" xfId="0" applyNumberFormat="1" applyFont="1" applyFill="1" applyBorder="1" applyAlignment="1">
      <alignment horizontal="right" vertical="center" wrapText="1"/>
    </xf>
    <xf numFmtId="178" fontId="7" fillId="0" borderId="18" xfId="0" applyNumberFormat="1" applyFont="1" applyBorder="1" applyAlignment="1">
      <alignment horizontal="center" vertical="center" wrapText="1"/>
    </xf>
    <xf numFmtId="179" fontId="7" fillId="0" borderId="25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7" fillId="0" borderId="0" xfId="50" applyFont="1" applyBorder="1" applyAlignment="1">
      <alignment horizontal="center" vertical="center"/>
      <protection/>
    </xf>
    <xf numFmtId="0" fontId="15" fillId="0" borderId="0" xfId="50" applyFont="1" applyFill="1" applyBorder="1" applyAlignment="1">
      <alignment horizontal="left" vertical="center" wrapText="1"/>
      <protection/>
    </xf>
    <xf numFmtId="2" fontId="53" fillId="0" borderId="18" xfId="50" applyNumberFormat="1" applyFont="1" applyBorder="1" applyAlignment="1">
      <alignment horizontal="center" vertical="center"/>
      <protection/>
    </xf>
    <xf numFmtId="2" fontId="24" fillId="0" borderId="25" xfId="50" applyNumberFormat="1" applyFont="1" applyBorder="1" applyAlignment="1">
      <alignment horizontal="center" vertical="center"/>
      <protection/>
    </xf>
    <xf numFmtId="2" fontId="24" fillId="0" borderId="23" xfId="50" applyNumberFormat="1" applyFont="1" applyBorder="1" applyAlignment="1">
      <alignment horizontal="center" vertical="center"/>
      <protection/>
    </xf>
    <xf numFmtId="2" fontId="24" fillId="0" borderId="0" xfId="50" applyNumberFormat="1" applyFont="1" applyBorder="1" applyAlignment="1">
      <alignment horizontal="center" vertical="center"/>
      <protection/>
    </xf>
    <xf numFmtId="2" fontId="24" fillId="0" borderId="26" xfId="50" applyNumberFormat="1" applyFont="1" applyBorder="1" applyAlignment="1">
      <alignment horizontal="center" vertical="center"/>
      <protection/>
    </xf>
    <xf numFmtId="2" fontId="24" fillId="0" borderId="10" xfId="50" applyNumberFormat="1" applyFont="1" applyBorder="1" applyAlignment="1">
      <alignment horizontal="center" vertical="center"/>
      <protection/>
    </xf>
    <xf numFmtId="1" fontId="53" fillId="0" borderId="18" xfId="50" applyNumberFormat="1" applyFont="1" applyFill="1" applyBorder="1" applyAlignment="1">
      <alignment horizontal="center" vertical="center"/>
      <protection/>
    </xf>
    <xf numFmtId="1" fontId="24" fillId="0" borderId="25" xfId="50" applyNumberFormat="1" applyFont="1" applyFill="1" applyBorder="1" applyAlignment="1">
      <alignment horizontal="center" vertical="center"/>
      <protection/>
    </xf>
    <xf numFmtId="1" fontId="24" fillId="0" borderId="26" xfId="50" applyNumberFormat="1" applyFont="1" applyFill="1" applyBorder="1" applyAlignment="1">
      <alignment horizontal="center" vertical="center"/>
      <protection/>
    </xf>
    <xf numFmtId="1" fontId="24" fillId="0" borderId="10" xfId="50" applyNumberFormat="1" applyFont="1" applyFill="1" applyBorder="1" applyAlignment="1">
      <alignment horizontal="center" vertical="center"/>
      <protection/>
    </xf>
    <xf numFmtId="0" fontId="35" fillId="34" borderId="0" xfId="0" applyFont="1" applyFill="1" applyAlignment="1">
      <alignment horizontal="center"/>
    </xf>
    <xf numFmtId="0" fontId="43" fillId="0" borderId="0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0" fillId="0" borderId="25" xfId="0" applyFont="1" applyFill="1" applyBorder="1" applyAlignment="1">
      <alignment horizontal="left"/>
    </xf>
    <xf numFmtId="0" fontId="39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96" fillId="0" borderId="25" xfId="0" applyFont="1" applyBorder="1" applyAlignment="1">
      <alignment horizontal="left"/>
    </xf>
    <xf numFmtId="0" fontId="35" fillId="0" borderId="0" xfId="48" applyFont="1" applyBorder="1" applyAlignment="1" applyProtection="1">
      <alignment horizontal="center" vertical="center"/>
      <protection locked="0"/>
    </xf>
    <xf numFmtId="0" fontId="37" fillId="0" borderId="0" xfId="48" applyFont="1" applyBorder="1" applyAlignment="1" applyProtection="1">
      <alignment horizontal="center" vertical="center"/>
      <protection locked="0"/>
    </xf>
    <xf numFmtId="0" fontId="95" fillId="0" borderId="0" xfId="48" applyFont="1" applyBorder="1" applyAlignment="1" applyProtection="1">
      <alignment/>
      <protection locked="0"/>
    </xf>
    <xf numFmtId="0" fontId="35" fillId="0" borderId="0" xfId="0" applyFont="1" applyBorder="1" applyAlignment="1">
      <alignment horizontal="center" vertical="center" wrapText="1"/>
    </xf>
    <xf numFmtId="0" fontId="97" fillId="0" borderId="10" xfId="0" applyFont="1" applyBorder="1" applyAlignment="1">
      <alignment horizontal="center" vertical="center" wrapText="1"/>
    </xf>
    <xf numFmtId="0" fontId="97" fillId="33" borderId="10" xfId="0" applyFont="1" applyFill="1" applyBorder="1" applyAlignment="1">
      <alignment horizontal="center" vertical="center"/>
    </xf>
    <xf numFmtId="0" fontId="97" fillId="34" borderId="10" xfId="0" applyFont="1" applyFill="1" applyBorder="1" applyAlignment="1">
      <alignment horizontal="right" vertical="center"/>
    </xf>
    <xf numFmtId="0" fontId="33" fillId="0" borderId="0" xfId="0" applyFont="1" applyBorder="1" applyAlignment="1">
      <alignment horizontal="left" vertical="center" wrapText="1"/>
    </xf>
    <xf numFmtId="0" fontId="101" fillId="0" borderId="0" xfId="0" applyFont="1" applyAlignment="1">
      <alignment horizontal="center"/>
    </xf>
    <xf numFmtId="57" fontId="32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179" fontId="93" fillId="0" borderId="11" xfId="0" applyNumberFormat="1" applyFont="1" applyFill="1" applyBorder="1" applyAlignment="1">
      <alignment horizontal="center" vertical="center" wrapText="1"/>
    </xf>
    <xf numFmtId="0" fontId="93" fillId="0" borderId="11" xfId="0" applyFont="1" applyBorder="1" applyAlignment="1">
      <alignment horizontal="center" vertical="center" wrapText="1"/>
    </xf>
    <xf numFmtId="0" fontId="15" fillId="0" borderId="0" xfId="50" applyFont="1" applyFill="1" applyBorder="1" applyAlignment="1">
      <alignment horizontal="left" vertical="center" wrapText="1"/>
      <protection/>
    </xf>
    <xf numFmtId="0" fontId="21" fillId="0" borderId="0" xfId="47" applyFont="1" applyBorder="1" applyAlignment="1">
      <alignment horizontal="center" vertical="center"/>
      <protection/>
    </xf>
    <xf numFmtId="57" fontId="22" fillId="0" borderId="35" xfId="47" applyNumberFormat="1" applyFont="1" applyBorder="1" applyAlignment="1">
      <alignment horizontal="center" vertical="center" wrapText="1"/>
      <protection/>
    </xf>
    <xf numFmtId="0" fontId="22" fillId="0" borderId="35" xfId="47" applyFont="1" applyBorder="1" applyAlignment="1">
      <alignment horizontal="center" vertical="center" wrapText="1"/>
      <protection/>
    </xf>
    <xf numFmtId="57" fontId="22" fillId="0" borderId="36" xfId="47" applyNumberFormat="1" applyFont="1" applyBorder="1" applyAlignment="1">
      <alignment horizontal="center" vertical="center" wrapText="1"/>
      <protection/>
    </xf>
    <xf numFmtId="57" fontId="22" fillId="0" borderId="37" xfId="47" applyNumberFormat="1" applyFont="1" applyBorder="1" applyAlignment="1">
      <alignment horizontal="center" vertical="center" wrapText="1"/>
      <protection/>
    </xf>
    <xf numFmtId="0" fontId="22" fillId="0" borderId="38" xfId="47" applyFont="1" applyBorder="1" applyAlignment="1">
      <alignment horizontal="center" vertical="center" wrapText="1"/>
      <protection/>
    </xf>
    <xf numFmtId="0" fontId="22" fillId="0" borderId="16" xfId="47" applyFont="1" applyBorder="1" applyAlignment="1">
      <alignment horizontal="center" vertical="center" wrapText="1"/>
      <protection/>
    </xf>
    <xf numFmtId="0" fontId="22" fillId="0" borderId="11" xfId="47" applyFont="1" applyBorder="1" applyAlignment="1">
      <alignment horizontal="center" vertical="center" wrapText="1"/>
      <protection/>
    </xf>
    <xf numFmtId="0" fontId="13" fillId="0" borderId="35" xfId="18" applyFont="1" applyFill="1" applyBorder="1" applyAlignment="1">
      <alignment horizontal="center" vertical="center" wrapText="1"/>
      <protection/>
    </xf>
    <xf numFmtId="0" fontId="9" fillId="0" borderId="35" xfId="18" applyFont="1" applyFill="1" applyBorder="1" applyAlignment="1">
      <alignment horizontal="center" vertical="center" wrapText="1"/>
      <protection/>
    </xf>
    <xf numFmtId="0" fontId="9" fillId="0" borderId="36" xfId="18" applyFont="1" applyFill="1" applyBorder="1" applyAlignment="1">
      <alignment horizontal="center" vertical="center" wrapText="1"/>
      <protection/>
    </xf>
    <xf numFmtId="0" fontId="15" fillId="0" borderId="0" xfId="18" applyFont="1" applyFill="1" applyBorder="1" applyAlignment="1">
      <alignment horizontal="left" vertical="center"/>
      <protection/>
    </xf>
    <xf numFmtId="0" fontId="11" fillId="0" borderId="0" xfId="18" applyFont="1" applyFill="1" applyBorder="1" applyAlignment="1">
      <alignment horizontal="left" vertical="center"/>
      <protection/>
    </xf>
    <xf numFmtId="0" fontId="55" fillId="0" borderId="34" xfId="18" applyFont="1" applyFill="1" applyBorder="1" applyAlignment="1">
      <alignment horizontal="center" vertical="center"/>
      <protection/>
    </xf>
    <xf numFmtId="178" fontId="17" fillId="0" borderId="35" xfId="53" applyNumberFormat="1" applyFont="1" applyFill="1" applyBorder="1" applyAlignment="1">
      <alignment horizontal="center" vertical="center" wrapText="1"/>
      <protection/>
    </xf>
    <xf numFmtId="178" fontId="16" fillId="0" borderId="35" xfId="53" applyNumberFormat="1" applyFont="1" applyFill="1" applyBorder="1" applyAlignment="1">
      <alignment horizontal="center" vertical="center" wrapText="1"/>
      <protection/>
    </xf>
    <xf numFmtId="0" fontId="13" fillId="0" borderId="38" xfId="18" applyFont="1" applyFill="1" applyBorder="1" applyAlignment="1">
      <alignment horizontal="center" vertical="center" wrapText="1"/>
      <protection/>
    </xf>
    <xf numFmtId="178" fontId="16" fillId="0" borderId="35" xfId="55" applyNumberFormat="1" applyFont="1" applyFill="1" applyBorder="1" applyAlignment="1">
      <alignment horizontal="center" vertical="center" wrapText="1"/>
      <protection/>
    </xf>
    <xf numFmtId="178" fontId="16" fillId="0" borderId="36" xfId="55" applyNumberFormat="1" applyFont="1" applyFill="1" applyBorder="1" applyAlignment="1">
      <alignment horizontal="center" vertical="center" wrapText="1"/>
      <protection/>
    </xf>
    <xf numFmtId="0" fontId="9" fillId="0" borderId="38" xfId="18" applyFont="1" applyFill="1" applyBorder="1" applyAlignment="1">
      <alignment horizontal="center" vertical="center"/>
      <protection/>
    </xf>
    <xf numFmtId="0" fontId="9" fillId="0" borderId="16" xfId="18" applyFont="1" applyFill="1" applyBorder="1" applyAlignment="1">
      <alignment horizontal="center" vertical="center"/>
      <protection/>
    </xf>
    <xf numFmtId="178" fontId="16" fillId="0" borderId="36" xfId="53" applyNumberFormat="1" applyFont="1" applyFill="1" applyBorder="1" applyAlignment="1">
      <alignment horizontal="center" vertical="center" wrapText="1"/>
      <protection/>
    </xf>
    <xf numFmtId="178" fontId="17" fillId="0" borderId="38" xfId="53" applyNumberFormat="1" applyFont="1" applyFill="1" applyBorder="1" applyAlignment="1">
      <alignment horizontal="center" vertical="center" wrapText="1"/>
      <protection/>
    </xf>
    <xf numFmtId="178" fontId="16" fillId="0" borderId="38" xfId="53" applyNumberFormat="1" applyFont="1" applyFill="1" applyBorder="1" applyAlignment="1">
      <alignment horizontal="center" vertical="center" wrapText="1"/>
      <protection/>
    </xf>
    <xf numFmtId="0" fontId="10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</cellXfs>
  <cellStyles count="66">
    <cellStyle name="Normal" xfId="0"/>
    <cellStyle name="_ET_STYLE_NoName_00_" xfId="15"/>
    <cellStyle name="0,0&#13;&#10;NA&#13;&#10;" xfId="16"/>
    <cellStyle name="0,0&#13;&#10;NA&#13;&#10; 3 2 2" xfId="17"/>
    <cellStyle name="0,0&#13;&#10;NA&#13;&#10; 3 2 2 2" xfId="18"/>
    <cellStyle name="20% - 着色 1" xfId="19"/>
    <cellStyle name="20% - 着色 2" xfId="20"/>
    <cellStyle name="20% - 着色 3" xfId="21"/>
    <cellStyle name="20% - 着色 4" xfId="22"/>
    <cellStyle name="20% - 着色 5" xfId="23"/>
    <cellStyle name="20% - 着色 6" xfId="24"/>
    <cellStyle name="40% - 着色 1" xfId="25"/>
    <cellStyle name="40% - 着色 2" xfId="26"/>
    <cellStyle name="40% - 着色 3" xfId="27"/>
    <cellStyle name="40% - 着色 4" xfId="28"/>
    <cellStyle name="40% - 着色 5" xfId="29"/>
    <cellStyle name="40% - 着色 6" xfId="30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ColLevel_1" xfId="37"/>
    <cellStyle name="RowLevel_1" xfId="38"/>
    <cellStyle name="Percent" xfId="39"/>
    <cellStyle name="标题" xfId="40"/>
    <cellStyle name="标题 1" xfId="41"/>
    <cellStyle name="标题 2" xfId="42"/>
    <cellStyle name="标题 3" xfId="43"/>
    <cellStyle name="标题 4" xfId="44"/>
    <cellStyle name="差" xfId="45"/>
    <cellStyle name="常规 12" xfId="46"/>
    <cellStyle name="常规 16" xfId="47"/>
    <cellStyle name="常规 2" xfId="48"/>
    <cellStyle name="常规 2 2" xfId="49"/>
    <cellStyle name="常规 3" xfId="50"/>
    <cellStyle name="常规 3 2 3 2" xfId="51"/>
    <cellStyle name="常规 3 3 2 2" xfId="52"/>
    <cellStyle name="常规 3 3 2 2 2" xfId="53"/>
    <cellStyle name="常规_复件 月报-2005-01 2 2 2" xfId="54"/>
    <cellStyle name="常规_湖南月报-200811（定） 2 2 2 2 2" xfId="55"/>
    <cellStyle name="常规_长江沿岸_1" xfId="56"/>
    <cellStyle name="Hyperlink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适中" xfId="69"/>
    <cellStyle name="输出" xfId="70"/>
    <cellStyle name="输入" xfId="71"/>
    <cellStyle name="Followed Hyperlink" xfId="72"/>
    <cellStyle name="着色 1" xfId="73"/>
    <cellStyle name="着色 2" xfId="74"/>
    <cellStyle name="着色 3" xfId="75"/>
    <cellStyle name="着色 4" xfId="76"/>
    <cellStyle name="着色 5" xfId="77"/>
    <cellStyle name="着色 6" xfId="78"/>
    <cellStyle name="注释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externalLink" Target="externalLinks/externalLink7.xml" /><Relationship Id="rId29" Type="http://schemas.openxmlformats.org/officeDocument/2006/relationships/externalLink" Target="externalLinks/externalLink8.xml" /><Relationship Id="rId30" Type="http://schemas.openxmlformats.org/officeDocument/2006/relationships/externalLink" Target="externalLinks/externalLink9.xml" /><Relationship Id="rId31" Type="http://schemas.openxmlformats.org/officeDocument/2006/relationships/externalLink" Target="externalLinks/externalLink10.xml" /><Relationship Id="rId32" Type="http://schemas.openxmlformats.org/officeDocument/2006/relationships/externalLink" Target="externalLinks/externalLink11.xml" /><Relationship Id="rId33" Type="http://schemas.openxmlformats.org/officeDocument/2006/relationships/externalLink" Target="externalLinks/externalLink12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130;&#2591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29992;&#30005;&#37327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20132;&#36890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25237;&#36164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5237;&#36164;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1038;&#38646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8023;&#20851;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38134;&#3489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24037;&#19994;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28023;&#20851;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CPI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25151;&#22320;&#201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省收入情况表"/>
      <sheetName val="Sheet1"/>
      <sheetName val="Sheet2"/>
      <sheetName val="Sheet3"/>
    </sheetNames>
    <sheetDataSet>
      <sheetData sheetId="1">
        <row r="3">
          <cell r="B3">
            <v>2095373</v>
          </cell>
          <cell r="C3">
            <v>8.695435656234963</v>
          </cell>
          <cell r="D3">
            <v>899812</v>
          </cell>
          <cell r="E3">
            <v>-16.97604166089991</v>
          </cell>
        </row>
        <row r="7">
          <cell r="B7">
            <v>13390</v>
          </cell>
          <cell r="C7">
            <v>7.35188006093162</v>
          </cell>
          <cell r="D7">
            <v>7335</v>
          </cell>
          <cell r="E7">
            <v>-29.902522935779814</v>
          </cell>
        </row>
        <row r="8">
          <cell r="B8">
            <v>242465</v>
          </cell>
          <cell r="C8">
            <v>-0.5932467447276082</v>
          </cell>
          <cell r="D8">
            <v>92964</v>
          </cell>
          <cell r="E8">
            <v>-21.20626525630594</v>
          </cell>
        </row>
        <row r="9">
          <cell r="B9">
            <v>47201</v>
          </cell>
          <cell r="C9">
            <v>11.268004054595607</v>
          </cell>
          <cell r="D9">
            <v>19472</v>
          </cell>
          <cell r="E9">
            <v>3.0210041796730422</v>
          </cell>
        </row>
        <row r="11">
          <cell r="B11">
            <v>197998</v>
          </cell>
          <cell r="C11">
            <v>18.745127202504477</v>
          </cell>
          <cell r="D11">
            <v>70358</v>
          </cell>
          <cell r="E11">
            <v>-11.129356187396581</v>
          </cell>
        </row>
        <row r="12">
          <cell r="B12">
            <v>59874</v>
          </cell>
          <cell r="C12">
            <v>-19.092469224220636</v>
          </cell>
          <cell r="D12">
            <v>19778</v>
          </cell>
          <cell r="E12">
            <v>-55.08470727165372</v>
          </cell>
        </row>
        <row r="13">
          <cell r="B13">
            <v>27945</v>
          </cell>
          <cell r="C13">
            <v>-0.816326530612244</v>
          </cell>
          <cell r="D13">
            <v>17201</v>
          </cell>
          <cell r="E13">
            <v>-10.205679682605975</v>
          </cell>
        </row>
        <row r="15">
          <cell r="B15">
            <v>136889</v>
          </cell>
          <cell r="C15">
            <v>0.6825486720456695</v>
          </cell>
          <cell r="D15">
            <v>76421</v>
          </cell>
          <cell r="E15">
            <v>-13.27719839765777</v>
          </cell>
        </row>
        <row r="16">
          <cell r="B16">
            <v>106437</v>
          </cell>
          <cell r="C16">
            <v>25.94008093333649</v>
          </cell>
          <cell r="D16">
            <v>58807</v>
          </cell>
          <cell r="E16">
            <v>18.03894018466478</v>
          </cell>
        </row>
        <row r="17">
          <cell r="B17">
            <v>106898</v>
          </cell>
          <cell r="C17">
            <v>6.041187207364487</v>
          </cell>
          <cell r="D17">
            <v>74979</v>
          </cell>
          <cell r="E17">
            <v>7.784198723477658</v>
          </cell>
        </row>
        <row r="18">
          <cell r="B18">
            <v>68761</v>
          </cell>
          <cell r="C18">
            <v>2.6176369633023455</v>
          </cell>
          <cell r="D18">
            <v>39751</v>
          </cell>
          <cell r="E18">
            <v>-12.481285777190664</v>
          </cell>
        </row>
        <row r="19">
          <cell r="B19">
            <v>63904</v>
          </cell>
          <cell r="C19">
            <v>7.419734409144382</v>
          </cell>
          <cell r="D19">
            <v>36171</v>
          </cell>
          <cell r="E19">
            <v>-13.839594102093798</v>
          </cell>
        </row>
        <row r="20">
          <cell r="B20">
            <v>73257</v>
          </cell>
          <cell r="C20">
            <v>5.974510683235195</v>
          </cell>
          <cell r="D20">
            <v>44211</v>
          </cell>
          <cell r="E20">
            <v>-9.856254460189618</v>
          </cell>
        </row>
      </sheetData>
      <sheetData sheetId="2">
        <row r="6">
          <cell r="B6">
            <v>245925</v>
          </cell>
          <cell r="C6">
            <v>2095373</v>
          </cell>
          <cell r="E6">
            <v>8.695435656234974</v>
          </cell>
        </row>
        <row r="7">
          <cell r="B7">
            <v>265814</v>
          </cell>
          <cell r="C7">
            <v>1748506</v>
          </cell>
          <cell r="E7">
            <v>36.01006867765374</v>
          </cell>
        </row>
        <row r="8">
          <cell r="B8">
            <v>-19889</v>
          </cell>
          <cell r="C8">
            <v>346867</v>
          </cell>
          <cell r="E8">
            <v>-45.98567993821008</v>
          </cell>
        </row>
        <row r="9">
          <cell r="B9">
            <v>63949</v>
          </cell>
          <cell r="C9">
            <v>899812</v>
          </cell>
          <cell r="E9">
            <v>-16.97604166089991</v>
          </cell>
        </row>
        <row r="10">
          <cell r="B10">
            <v>85249</v>
          </cell>
          <cell r="C10">
            <v>562834</v>
          </cell>
          <cell r="E10">
            <v>25.452531299942272</v>
          </cell>
        </row>
        <row r="11">
          <cell r="B11">
            <v>163184</v>
          </cell>
          <cell r="C11">
            <v>1073108</v>
          </cell>
          <cell r="E11">
            <v>42.292576071794166</v>
          </cell>
        </row>
        <row r="12">
          <cell r="B12">
            <v>163188</v>
          </cell>
          <cell r="C12">
            <v>3247553</v>
          </cell>
          <cell r="E12">
            <v>15.75554254156171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5"/>
      <sheetName val="6"/>
    </sheetNames>
    <sheetDataSet>
      <sheetData sheetId="1">
        <row r="7">
          <cell r="B7">
            <v>857579.2235</v>
          </cell>
          <cell r="D7">
            <v>10.39</v>
          </cell>
          <cell r="E7">
            <v>503745.2367</v>
          </cell>
          <cell r="G7">
            <v>8.48</v>
          </cell>
        </row>
        <row r="8">
          <cell r="B8">
            <v>45771.6692</v>
          </cell>
          <cell r="D8">
            <v>35.02811739259211</v>
          </cell>
          <cell r="E8">
            <v>45771.6692</v>
          </cell>
          <cell r="G8">
            <v>35.02811739259211</v>
          </cell>
        </row>
        <row r="9">
          <cell r="B9">
            <v>402612.5944</v>
          </cell>
          <cell r="D9">
            <v>7.125924493351954</v>
          </cell>
          <cell r="E9">
            <v>273315.4137</v>
          </cell>
          <cell r="G9">
            <v>5.068050895319663</v>
          </cell>
        </row>
        <row r="10">
          <cell r="B10">
            <v>19935.638</v>
          </cell>
          <cell r="D10">
            <v>18.590914242203525</v>
          </cell>
          <cell r="E10">
            <v>11632.2092</v>
          </cell>
          <cell r="G10">
            <v>17.857224781378367</v>
          </cell>
        </row>
        <row r="11">
          <cell r="B11">
            <v>16623.9019</v>
          </cell>
          <cell r="D11">
            <v>6.483650570096364</v>
          </cell>
          <cell r="E11">
            <v>4822.5055</v>
          </cell>
          <cell r="G11">
            <v>-6.3130589131177155</v>
          </cell>
        </row>
        <row r="12">
          <cell r="B12">
            <v>62510.619</v>
          </cell>
          <cell r="D12">
            <v>12.734003609068273</v>
          </cell>
          <cell r="E12">
            <v>36160.7254</v>
          </cell>
          <cell r="G12">
            <v>13.617689160215788</v>
          </cell>
        </row>
        <row r="13">
          <cell r="B13">
            <v>43068.83</v>
          </cell>
          <cell r="D13">
            <v>11.701882374385393</v>
          </cell>
          <cell r="E13">
            <v>15304.1285</v>
          </cell>
          <cell r="G13">
            <v>7.840677194305948</v>
          </cell>
        </row>
        <row r="14">
          <cell r="B14">
            <v>53897.326</v>
          </cell>
          <cell r="D14">
            <v>-2.3664857042046106</v>
          </cell>
          <cell r="E14">
            <v>16521.0444</v>
          </cell>
          <cell r="G14">
            <v>-24.769464861655965</v>
          </cell>
        </row>
        <row r="15">
          <cell r="B15">
            <v>81377.2725</v>
          </cell>
          <cell r="D15">
            <v>13.645984156487046</v>
          </cell>
          <cell r="E15">
            <v>34209.0353</v>
          </cell>
          <cell r="G15">
            <v>10.52064653035054</v>
          </cell>
        </row>
        <row r="16">
          <cell r="B16">
            <v>62305</v>
          </cell>
          <cell r="D16">
            <v>16.58460165438611</v>
          </cell>
          <cell r="E16">
            <v>25125.7047</v>
          </cell>
          <cell r="G16">
            <v>18.068022340578164</v>
          </cell>
        </row>
        <row r="17">
          <cell r="B17">
            <v>60272.2385</v>
          </cell>
          <cell r="D17">
            <v>16.634002489376815</v>
          </cell>
          <cell r="E17">
            <v>37357.0348</v>
          </cell>
          <cell r="G17">
            <v>18.3710182034063</v>
          </cell>
        </row>
        <row r="18">
          <cell r="B18">
            <v>9204.134</v>
          </cell>
          <cell r="D18">
            <v>4.954680512637534</v>
          </cell>
          <cell r="E18">
            <v>3525.766</v>
          </cell>
          <cell r="G18">
            <v>-1.0739630630106105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2月"/>
      <sheetName val="11月"/>
      <sheetName val="10月"/>
      <sheetName val="9月"/>
      <sheetName val="8月"/>
      <sheetName val="7月"/>
      <sheetName val="6月"/>
      <sheetName val="5月"/>
      <sheetName val="4月"/>
      <sheetName val="3月"/>
      <sheetName val="2月"/>
      <sheetName val="1月"/>
    </sheetNames>
    <sheetDataSet>
      <sheetData sheetId="5">
        <row r="4">
          <cell r="E4">
            <v>5211.588</v>
          </cell>
          <cell r="M4">
            <v>-9.318361908195527</v>
          </cell>
        </row>
        <row r="5">
          <cell r="E5">
            <v>5208.91</v>
          </cell>
          <cell r="M5">
            <v>-9.34246479976332</v>
          </cell>
        </row>
        <row r="6">
          <cell r="E6">
            <v>2.678</v>
          </cell>
          <cell r="M6">
            <v>87.79803646563812</v>
          </cell>
        </row>
        <row r="7">
          <cell r="E7">
            <v>273197.36000000004</v>
          </cell>
          <cell r="M7">
            <v>-9.809919213877578</v>
          </cell>
        </row>
        <row r="8">
          <cell r="E8">
            <v>273147.08</v>
          </cell>
          <cell r="M8">
            <v>-9.817643812763905</v>
          </cell>
        </row>
        <row r="9">
          <cell r="E9">
            <v>50.28</v>
          </cell>
          <cell r="M9">
            <v>68.68181269206511</v>
          </cell>
        </row>
        <row r="10">
          <cell r="E10">
            <v>18241.2682</v>
          </cell>
          <cell r="M10">
            <v>10.411410497105948</v>
          </cell>
        </row>
        <row r="11">
          <cell r="E11">
            <v>13340.189999999999</v>
          </cell>
          <cell r="M11">
            <v>13.719160297404613</v>
          </cell>
        </row>
        <row r="12">
          <cell r="E12">
            <v>4901.0782</v>
          </cell>
          <cell r="M12">
            <v>2.3112645618743812</v>
          </cell>
        </row>
        <row r="13">
          <cell r="E13">
            <v>2447722.277</v>
          </cell>
          <cell r="M13">
            <v>10.602794220987292</v>
          </cell>
        </row>
        <row r="14">
          <cell r="E14">
            <v>2072786.8599999999</v>
          </cell>
          <cell r="M14">
            <v>11.987150786889217</v>
          </cell>
        </row>
        <row r="15">
          <cell r="E15">
            <v>374935.417</v>
          </cell>
          <cell r="M15">
            <v>3.527665114094063</v>
          </cell>
        </row>
        <row r="16">
          <cell r="E16">
            <v>5786.9675</v>
          </cell>
          <cell r="M16">
            <v>-3.4626669503026335</v>
          </cell>
        </row>
        <row r="17">
          <cell r="E17">
            <v>264050</v>
          </cell>
          <cell r="M17">
            <v>4.151875167637002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  <sheetName val="21"/>
      <sheetName val="22"/>
      <sheetName val="Sheet2"/>
      <sheetName val="Sheet3"/>
    </sheetNames>
    <sheetDataSet>
      <sheetData sheetId="0">
        <row r="5">
          <cell r="I5">
            <v>12.8</v>
          </cell>
        </row>
        <row r="6">
          <cell r="I6">
            <v>13.1</v>
          </cell>
        </row>
        <row r="7">
          <cell r="I7">
            <v>13.3</v>
          </cell>
        </row>
        <row r="8">
          <cell r="I8">
            <v>13.4</v>
          </cell>
        </row>
        <row r="9">
          <cell r="I9">
            <v>13.3</v>
          </cell>
        </row>
        <row r="10">
          <cell r="I10">
            <v>13.4</v>
          </cell>
        </row>
        <row r="11">
          <cell r="I11">
            <v>7.7</v>
          </cell>
        </row>
        <row r="12">
          <cell r="I12">
            <v>13.8</v>
          </cell>
        </row>
        <row r="13">
          <cell r="I13">
            <v>10.2</v>
          </cell>
        </row>
        <row r="14">
          <cell r="I14">
            <v>13.3</v>
          </cell>
        </row>
        <row r="15">
          <cell r="I15">
            <v>13.2</v>
          </cell>
        </row>
        <row r="16">
          <cell r="I16">
            <v>13.7</v>
          </cell>
        </row>
        <row r="17">
          <cell r="I17">
            <v>12.9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20447_1"/>
      <sheetName val="T020447_2"/>
    </sheetNames>
    <sheetDataSet>
      <sheetData sheetId="0">
        <row r="6">
          <cell r="E6">
            <v>12.8</v>
          </cell>
        </row>
        <row r="8">
          <cell r="E8">
            <v>-0.2</v>
          </cell>
        </row>
        <row r="9">
          <cell r="E9">
            <v>24.6</v>
          </cell>
        </row>
        <row r="10">
          <cell r="E10">
            <v>28.6</v>
          </cell>
        </row>
        <row r="12">
          <cell r="E12">
            <v>-8.4</v>
          </cell>
        </row>
        <row r="13">
          <cell r="E13">
            <v>13.2</v>
          </cell>
        </row>
        <row r="15">
          <cell r="E15">
            <v>-23.9</v>
          </cell>
        </row>
        <row r="16">
          <cell r="E16">
            <v>21.8</v>
          </cell>
        </row>
        <row r="17">
          <cell r="E17">
            <v>10.5</v>
          </cell>
        </row>
        <row r="19">
          <cell r="E19">
            <v>54</v>
          </cell>
        </row>
        <row r="20">
          <cell r="E20">
            <v>15.9</v>
          </cell>
        </row>
      </sheetData>
      <sheetData sheetId="1">
        <row r="6">
          <cell r="E6">
            <v>39.7</v>
          </cell>
        </row>
        <row r="7">
          <cell r="E7">
            <v>0.2</v>
          </cell>
        </row>
        <row r="8">
          <cell r="E8">
            <v>83.5</v>
          </cell>
        </row>
        <row r="11">
          <cell r="E11">
            <v>45.8</v>
          </cell>
        </row>
        <row r="12">
          <cell r="E12">
            <v>-5.8</v>
          </cell>
        </row>
        <row r="13">
          <cell r="E13">
            <v>-7</v>
          </cell>
        </row>
        <row r="14">
          <cell r="E14">
            <v>19.9</v>
          </cell>
        </row>
        <row r="16">
          <cell r="E16">
            <v>39.3</v>
          </cell>
        </row>
        <row r="17">
          <cell r="E17">
            <v>-56</v>
          </cell>
        </row>
        <row r="18">
          <cell r="E18">
            <v>0.1</v>
          </cell>
        </row>
        <row r="19">
          <cell r="E19">
            <v>-33.5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B5">
            <v>7265153</v>
          </cell>
          <cell r="C5">
            <v>9.2</v>
          </cell>
        </row>
        <row r="6">
          <cell r="B6">
            <v>2470545</v>
          </cell>
          <cell r="C6">
            <v>9.5</v>
          </cell>
        </row>
        <row r="7">
          <cell r="B7">
            <v>155811</v>
          </cell>
          <cell r="C7">
            <v>9.7</v>
          </cell>
        </row>
        <row r="8">
          <cell r="B8">
            <v>176896</v>
          </cell>
          <cell r="C8">
            <v>9.6</v>
          </cell>
        </row>
        <row r="9">
          <cell r="B9">
            <v>628494</v>
          </cell>
          <cell r="C9">
            <v>9.3</v>
          </cell>
        </row>
        <row r="10">
          <cell r="B10">
            <v>633870</v>
          </cell>
          <cell r="C10">
            <v>10</v>
          </cell>
        </row>
        <row r="11">
          <cell r="B11">
            <v>561927</v>
          </cell>
          <cell r="C11">
            <v>2.8</v>
          </cell>
        </row>
        <row r="12">
          <cell r="B12">
            <v>641091</v>
          </cell>
          <cell r="C12">
            <v>10.3</v>
          </cell>
        </row>
        <row r="13">
          <cell r="B13">
            <v>533630</v>
          </cell>
          <cell r="C13">
            <v>9</v>
          </cell>
        </row>
        <row r="14">
          <cell r="B14">
            <v>438054</v>
          </cell>
          <cell r="C14">
            <v>9.8</v>
          </cell>
        </row>
        <row r="15">
          <cell r="B15">
            <v>678313</v>
          </cell>
          <cell r="C15">
            <v>9.5</v>
          </cell>
        </row>
        <row r="16">
          <cell r="B16">
            <v>134971</v>
          </cell>
          <cell r="C16">
            <v>10.1</v>
          </cell>
        </row>
        <row r="17">
          <cell r="B17">
            <v>60907</v>
          </cell>
          <cell r="C17">
            <v>9.4</v>
          </cell>
        </row>
        <row r="21">
          <cell r="B21">
            <v>7265153.27124691</v>
          </cell>
          <cell r="D21">
            <v>9.181412652401155</v>
          </cell>
        </row>
        <row r="23">
          <cell r="B23">
            <v>6336828.254056893</v>
          </cell>
          <cell r="D23">
            <v>9.001211999999995</v>
          </cell>
        </row>
        <row r="24">
          <cell r="B24">
            <v>928325.0171900168</v>
          </cell>
          <cell r="D24">
            <v>10.427574490605224</v>
          </cell>
        </row>
        <row r="26">
          <cell r="B26">
            <v>6245281.912104157</v>
          </cell>
          <cell r="D26">
            <v>9.067409999999995</v>
          </cell>
        </row>
        <row r="27">
          <cell r="B27">
            <v>1019871.3591427533</v>
          </cell>
          <cell r="D27">
            <v>9.884750574160222</v>
          </cell>
        </row>
        <row r="31">
          <cell r="B31">
            <v>1575816.6</v>
          </cell>
          <cell r="C31">
            <v>6.4</v>
          </cell>
        </row>
        <row r="33">
          <cell r="B33">
            <v>193432.7</v>
          </cell>
          <cell r="C33">
            <v>9.1</v>
          </cell>
        </row>
        <row r="34">
          <cell r="B34">
            <v>11819.5</v>
          </cell>
          <cell r="C34">
            <v>15.4</v>
          </cell>
        </row>
        <row r="35">
          <cell r="B35">
            <v>19424.9</v>
          </cell>
          <cell r="C35">
            <v>8.7</v>
          </cell>
        </row>
        <row r="36">
          <cell r="B36">
            <v>158908.1</v>
          </cell>
          <cell r="C36">
            <v>-1.1</v>
          </cell>
        </row>
        <row r="37">
          <cell r="B37">
            <v>6893.2</v>
          </cell>
          <cell r="C37">
            <v>12.8</v>
          </cell>
        </row>
        <row r="38">
          <cell r="B38">
            <v>31996.6</v>
          </cell>
          <cell r="C38">
            <v>14.6</v>
          </cell>
        </row>
        <row r="39">
          <cell r="B39">
            <v>70152.5</v>
          </cell>
          <cell r="C39">
            <v>17</v>
          </cell>
        </row>
        <row r="40">
          <cell r="B40">
            <v>21497.8</v>
          </cell>
          <cell r="C40">
            <v>-16.7</v>
          </cell>
        </row>
        <row r="41">
          <cell r="B41">
            <v>3303.2</v>
          </cell>
          <cell r="C41">
            <v>1.7</v>
          </cell>
        </row>
        <row r="42">
          <cell r="B42">
            <v>268.9</v>
          </cell>
          <cell r="C42">
            <v>45.7</v>
          </cell>
        </row>
        <row r="43">
          <cell r="B43">
            <v>363</v>
          </cell>
          <cell r="C43">
            <v>47.8</v>
          </cell>
        </row>
        <row r="44">
          <cell r="B44">
            <v>87509</v>
          </cell>
          <cell r="C44">
            <v>3.8</v>
          </cell>
        </row>
        <row r="45">
          <cell r="B45">
            <v>60102.9</v>
          </cell>
          <cell r="C45">
            <v>7.1</v>
          </cell>
        </row>
        <row r="46">
          <cell r="B46">
            <v>18930</v>
          </cell>
          <cell r="C46">
            <v>14.3</v>
          </cell>
        </row>
        <row r="47">
          <cell r="B47">
            <v>1119.6</v>
          </cell>
          <cell r="C47">
            <v>6.3</v>
          </cell>
        </row>
        <row r="48">
          <cell r="B48">
            <v>21263.3</v>
          </cell>
          <cell r="C48">
            <v>7.5</v>
          </cell>
        </row>
        <row r="49">
          <cell r="B49">
            <v>9958</v>
          </cell>
          <cell r="C49">
            <v>8.3</v>
          </cell>
        </row>
        <row r="50">
          <cell r="B50">
            <v>365558.7</v>
          </cell>
          <cell r="C50">
            <v>13.4</v>
          </cell>
        </row>
        <row r="51">
          <cell r="B51">
            <v>39453.1</v>
          </cell>
          <cell r="C51">
            <v>10.7</v>
          </cell>
        </row>
        <row r="52">
          <cell r="B52">
            <v>27223.3</v>
          </cell>
          <cell r="C52">
            <v>14.4</v>
          </cell>
        </row>
        <row r="53">
          <cell r="B53">
            <v>380172.1</v>
          </cell>
          <cell r="C53">
            <v>0.7</v>
          </cell>
        </row>
        <row r="54">
          <cell r="B54">
            <v>16033.3</v>
          </cell>
          <cell r="C54">
            <v>15.5</v>
          </cell>
        </row>
        <row r="55">
          <cell r="B55">
            <v>30432.9</v>
          </cell>
          <cell r="C55">
            <v>-4.3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海关3"/>
    </sheetNames>
    <sheetDataSet>
      <sheetData sheetId="0">
        <row r="7">
          <cell r="G7">
            <v>1206932.5384</v>
          </cell>
          <cell r="H7">
            <v>96.3241</v>
          </cell>
          <cell r="M7">
            <v>649161.7984</v>
          </cell>
          <cell r="N7">
            <v>58.0381</v>
          </cell>
          <cell r="S7">
            <v>557770.74</v>
          </cell>
          <cell r="T7">
            <v>173.4137</v>
          </cell>
        </row>
        <row r="8">
          <cell r="G8">
            <v>1129384.0214</v>
          </cell>
          <cell r="H8">
            <v>100.9201</v>
          </cell>
        </row>
        <row r="9">
          <cell r="G9">
            <v>1244.7552</v>
          </cell>
          <cell r="H9">
            <v>-18.823</v>
          </cell>
        </row>
        <row r="10">
          <cell r="G10">
            <v>4789.4187</v>
          </cell>
          <cell r="H10">
            <v>-81.4845</v>
          </cell>
        </row>
        <row r="11">
          <cell r="G11">
            <v>38617.5268</v>
          </cell>
          <cell r="H11">
            <v>234238.1846</v>
          </cell>
        </row>
        <row r="12">
          <cell r="G12">
            <v>32413.7125</v>
          </cell>
          <cell r="H12">
            <v>28.4336</v>
          </cell>
        </row>
        <row r="13">
          <cell r="H13" t="str">
            <v>. 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C6">
            <v>26596710.124504</v>
          </cell>
          <cell r="D6">
            <v>26001664.502949003</v>
          </cell>
          <cell r="F6">
            <v>5.3438899769351345</v>
          </cell>
        </row>
        <row r="7">
          <cell r="C7">
            <v>15336484.502601</v>
          </cell>
          <cell r="D7">
            <v>14409207.269038</v>
          </cell>
          <cell r="F7">
            <v>11.113044857034748</v>
          </cell>
        </row>
        <row r="8">
          <cell r="C8">
            <v>6022187.19128</v>
          </cell>
          <cell r="D8">
            <v>6612433.098492</v>
          </cell>
          <cell r="F8">
            <v>-6.032970960978201</v>
          </cell>
        </row>
        <row r="9">
          <cell r="C9">
            <v>5218268.863875</v>
          </cell>
          <cell r="D9">
            <v>4934256.184022</v>
          </cell>
          <cell r="F9">
            <v>4.305479233784371</v>
          </cell>
        </row>
        <row r="10">
          <cell r="C10">
            <v>12797.68603</v>
          </cell>
          <cell r="D10">
            <v>37877.670792</v>
          </cell>
          <cell r="F10">
            <v>-49.694790934769436</v>
          </cell>
        </row>
        <row r="11">
          <cell r="C11">
            <v>15160141.615974</v>
          </cell>
          <cell r="D11">
            <v>13182636.928703</v>
          </cell>
          <cell r="F11">
            <v>25.0133879457344</v>
          </cell>
        </row>
        <row r="12">
          <cell r="C12">
            <v>3726255.296352</v>
          </cell>
          <cell r="D12">
            <v>3540748.6268869997</v>
          </cell>
          <cell r="F12">
            <v>13.377510590224006</v>
          </cell>
        </row>
        <row r="13">
          <cell r="C13">
            <v>11316342.244225</v>
          </cell>
          <cell r="D13">
            <v>9518766.998441001</v>
          </cell>
          <cell r="F13">
            <v>29.123635919305556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G5">
            <v>7.4</v>
          </cell>
        </row>
        <row r="6">
          <cell r="G6">
            <v>-4.6</v>
          </cell>
          <cell r="H6" t="str">
            <v>—</v>
          </cell>
        </row>
        <row r="7">
          <cell r="G7">
            <v>9</v>
          </cell>
        </row>
        <row r="9">
          <cell r="G9">
            <v>7</v>
          </cell>
        </row>
        <row r="10">
          <cell r="G10">
            <v>8.5</v>
          </cell>
        </row>
        <row r="11">
          <cell r="G11">
            <v>8.4</v>
          </cell>
        </row>
        <row r="12">
          <cell r="G12">
            <v>-2.7</v>
          </cell>
        </row>
        <row r="13">
          <cell r="G13">
            <v>8.3</v>
          </cell>
        </row>
        <row r="14">
          <cell r="G14">
            <v>6.7</v>
          </cell>
        </row>
        <row r="15">
          <cell r="G15">
            <v>8</v>
          </cell>
        </row>
        <row r="16">
          <cell r="G16">
            <v>6</v>
          </cell>
        </row>
        <row r="17">
          <cell r="G17">
            <v>2.5</v>
          </cell>
        </row>
        <row r="18">
          <cell r="G18">
            <v>7.6</v>
          </cell>
        </row>
        <row r="22">
          <cell r="G22">
            <v>7.4</v>
          </cell>
        </row>
        <row r="25">
          <cell r="G25">
            <v>13</v>
          </cell>
        </row>
        <row r="26">
          <cell r="G26">
            <v>8.7</v>
          </cell>
        </row>
        <row r="27">
          <cell r="G27">
            <v>-7.5</v>
          </cell>
        </row>
        <row r="28">
          <cell r="G28">
            <v>-8</v>
          </cell>
        </row>
        <row r="29">
          <cell r="G29">
            <v>10.4</v>
          </cell>
        </row>
        <row r="30">
          <cell r="G30">
            <v>4.4</v>
          </cell>
        </row>
        <row r="31">
          <cell r="G31">
            <v>12.3</v>
          </cell>
        </row>
        <row r="32">
          <cell r="G32">
            <v>5.5</v>
          </cell>
        </row>
        <row r="33">
          <cell r="G33">
            <v>13.1</v>
          </cell>
        </row>
        <row r="34">
          <cell r="G34">
            <v>5.2</v>
          </cell>
        </row>
        <row r="35">
          <cell r="G35">
            <v>3.5</v>
          </cell>
        </row>
        <row r="36">
          <cell r="G36">
            <v>12.8</v>
          </cell>
        </row>
        <row r="40">
          <cell r="G40">
            <v>7.8</v>
          </cell>
        </row>
        <row r="41">
          <cell r="G41">
            <v>12.5</v>
          </cell>
        </row>
        <row r="42">
          <cell r="G42">
            <v>-4.9</v>
          </cell>
        </row>
        <row r="43">
          <cell r="G43">
            <v>17</v>
          </cell>
        </row>
        <row r="44">
          <cell r="G44">
            <v>6.6</v>
          </cell>
        </row>
        <row r="45">
          <cell r="G45">
            <v>1.5</v>
          </cell>
        </row>
        <row r="46">
          <cell r="G46">
            <v>7.3</v>
          </cell>
        </row>
        <row r="47">
          <cell r="G47">
            <v>4.2</v>
          </cell>
        </row>
        <row r="48">
          <cell r="G48">
            <v>11.5</v>
          </cell>
        </row>
        <row r="49">
          <cell r="G49">
            <v>11.4</v>
          </cell>
        </row>
        <row r="50">
          <cell r="G50">
            <v>6.719872395484771</v>
          </cell>
        </row>
        <row r="58">
          <cell r="G58">
            <v>8.9</v>
          </cell>
        </row>
        <row r="59">
          <cell r="G59">
            <v>6</v>
          </cell>
        </row>
        <row r="60">
          <cell r="G60">
            <v>10.5</v>
          </cell>
        </row>
        <row r="61">
          <cell r="G61">
            <v>7.1</v>
          </cell>
        </row>
        <row r="62">
          <cell r="G62">
            <v>8.1</v>
          </cell>
        </row>
        <row r="63">
          <cell r="G63">
            <v>10.3</v>
          </cell>
        </row>
        <row r="64">
          <cell r="G64">
            <v>4</v>
          </cell>
        </row>
        <row r="65">
          <cell r="G65">
            <v>9.7</v>
          </cell>
        </row>
        <row r="66">
          <cell r="G66">
            <v>8.2</v>
          </cell>
        </row>
        <row r="67">
          <cell r="G67">
            <v>9.2</v>
          </cell>
        </row>
        <row r="68">
          <cell r="G68">
            <v>8.7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海关2"/>
    </sheetNames>
    <sheetDataSet>
      <sheetData sheetId="0">
        <row r="8">
          <cell r="G8">
            <v>1153482.8705</v>
          </cell>
          <cell r="H8">
            <v>91.9866</v>
          </cell>
        </row>
        <row r="9">
          <cell r="G9">
            <v>2389.1597</v>
          </cell>
          <cell r="H9">
            <v>18.2169</v>
          </cell>
        </row>
        <row r="10">
          <cell r="G10">
            <v>43683.8283</v>
          </cell>
          <cell r="H10">
            <v>656.1733</v>
          </cell>
        </row>
        <row r="11">
          <cell r="G11">
            <v>7376.4426</v>
          </cell>
          <cell r="H11">
            <v>19.8814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1">
          <cell r="C11">
            <v>100.32851437</v>
          </cell>
          <cell r="D11">
            <v>101.71424574</v>
          </cell>
          <cell r="E11">
            <v>101.2097151</v>
          </cell>
        </row>
        <row r="12">
          <cell r="C12">
            <v>100.60530423</v>
          </cell>
          <cell r="D12">
            <v>100.66625047</v>
          </cell>
          <cell r="E12">
            <v>100.99433957</v>
          </cell>
        </row>
        <row r="19">
          <cell r="C19">
            <v>100.11222681</v>
          </cell>
          <cell r="D19">
            <v>100.94763532</v>
          </cell>
          <cell r="E19">
            <v>100.51846694</v>
          </cell>
        </row>
        <row r="20">
          <cell r="C20">
            <v>100.05556169</v>
          </cell>
          <cell r="D20">
            <v>102.25773373</v>
          </cell>
          <cell r="E20">
            <v>102.09034643</v>
          </cell>
        </row>
        <row r="21">
          <cell r="C21">
            <v>100.1919571</v>
          </cell>
          <cell r="D21">
            <v>100.76526339</v>
          </cell>
          <cell r="E21">
            <v>100.41286154</v>
          </cell>
        </row>
        <row r="22">
          <cell r="C22">
            <v>100.28828746</v>
          </cell>
          <cell r="D22">
            <v>104.20943184</v>
          </cell>
          <cell r="E22">
            <v>102.19180599</v>
          </cell>
        </row>
        <row r="23">
          <cell r="C23">
            <v>100.46668551</v>
          </cell>
          <cell r="D23">
            <v>100.38776536</v>
          </cell>
          <cell r="E23">
            <v>100.08584835</v>
          </cell>
        </row>
        <row r="24">
          <cell r="C24">
            <v>100.31934688</v>
          </cell>
          <cell r="D24">
            <v>104.45892654</v>
          </cell>
          <cell r="E24">
            <v>101.84256219</v>
          </cell>
        </row>
        <row r="25">
          <cell r="C25">
            <v>99.88192404</v>
          </cell>
          <cell r="D25">
            <v>99.48224323</v>
          </cell>
          <cell r="E25">
            <v>99.34894586</v>
          </cell>
        </row>
        <row r="26">
          <cell r="C26">
            <v>100.43684999</v>
          </cell>
          <cell r="D26">
            <v>102.54044596</v>
          </cell>
          <cell r="E26">
            <v>101.64407424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、X40034_2018年7月"/>
    </sheetNames>
    <sheetDataSet>
      <sheetData sheetId="0">
        <row r="5">
          <cell r="D5">
            <v>917511</v>
          </cell>
          <cell r="F5">
            <v>19.85</v>
          </cell>
        </row>
        <row r="6">
          <cell r="D6">
            <v>641629</v>
          </cell>
          <cell r="F6">
            <v>7.67</v>
          </cell>
        </row>
        <row r="7">
          <cell r="D7">
            <v>129554</v>
          </cell>
          <cell r="F7">
            <v>157.04</v>
          </cell>
        </row>
        <row r="8">
          <cell r="D8">
            <v>2721333</v>
          </cell>
          <cell r="F8">
            <v>-1.39</v>
          </cell>
        </row>
        <row r="9">
          <cell r="D9">
            <v>2420850</v>
          </cell>
          <cell r="F9">
            <v>-7</v>
          </cell>
        </row>
        <row r="10">
          <cell r="D10">
            <v>1589278</v>
          </cell>
          <cell r="F10">
            <v>22.39</v>
          </cell>
        </row>
        <row r="11">
          <cell r="D11">
            <v>1286343</v>
          </cell>
          <cell r="F11">
            <v>9.1</v>
          </cell>
        </row>
        <row r="12">
          <cell r="D12">
            <v>17817585</v>
          </cell>
          <cell r="F12">
            <v>22.14</v>
          </cell>
        </row>
        <row r="13">
          <cell r="D13">
            <v>13847388</v>
          </cell>
          <cell r="F13">
            <v>23.04</v>
          </cell>
        </row>
        <row r="14">
          <cell r="D14">
            <v>3890430</v>
          </cell>
          <cell r="F14">
            <v>46.74</v>
          </cell>
        </row>
        <row r="15">
          <cell r="D15">
            <v>3151391</v>
          </cell>
          <cell r="F15">
            <v>46.11</v>
          </cell>
        </row>
        <row r="16">
          <cell r="D16">
            <v>741301</v>
          </cell>
          <cell r="F16">
            <v>-35.07</v>
          </cell>
        </row>
        <row r="17">
          <cell r="D17">
            <v>607775</v>
          </cell>
          <cell r="F17">
            <v>-37.55</v>
          </cell>
        </row>
        <row r="18">
          <cell r="D18">
            <v>364872</v>
          </cell>
          <cell r="F18">
            <v>-0.85</v>
          </cell>
        </row>
        <row r="19">
          <cell r="D19">
            <v>299772</v>
          </cell>
          <cell r="F19">
            <v>-3.58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E10" sqref="E10"/>
    </sheetView>
  </sheetViews>
  <sheetFormatPr defaultColWidth="8.00390625" defaultRowHeight="14.25"/>
  <cols>
    <col min="1" max="1" width="20.875" style="285" bestFit="1" customWidth="1"/>
    <col min="2" max="2" width="8.00390625" style="285" customWidth="1"/>
    <col min="3" max="3" width="13.875" style="285" customWidth="1"/>
    <col min="4" max="4" width="17.625" style="285" customWidth="1"/>
    <col min="5" max="5" width="13.125" style="285" customWidth="1"/>
    <col min="6" max="7" width="8.00390625" style="129" customWidth="1"/>
    <col min="8" max="11" width="7.375" style="129" customWidth="1"/>
    <col min="12" max="16384" width="8.00390625" style="129" customWidth="1"/>
  </cols>
  <sheetData>
    <row r="1" spans="1:5" ht="35.25" customHeight="1">
      <c r="A1" s="367" t="s">
        <v>0</v>
      </c>
      <c r="B1" s="367"/>
      <c r="C1" s="367"/>
      <c r="D1" s="367"/>
      <c r="E1" s="367"/>
    </row>
    <row r="2" spans="1:5" ht="35.25" customHeight="1">
      <c r="A2" s="286"/>
      <c r="B2" s="286"/>
      <c r="C2" s="286"/>
      <c r="D2" s="286"/>
      <c r="E2" s="286"/>
    </row>
    <row r="3" spans="1:5" ht="35.25" customHeight="1">
      <c r="A3" s="287" t="s">
        <v>1</v>
      </c>
      <c r="B3" s="288" t="s">
        <v>2</v>
      </c>
      <c r="C3" s="288" t="s">
        <v>3</v>
      </c>
      <c r="D3" s="288" t="s">
        <v>4</v>
      </c>
      <c r="E3" s="289" t="s">
        <v>5</v>
      </c>
    </row>
    <row r="4" spans="1:5" ht="35.25" customHeight="1">
      <c r="A4" s="287" t="s">
        <v>6</v>
      </c>
      <c r="B4" s="288" t="s">
        <v>7</v>
      </c>
      <c r="C4" s="290" t="s">
        <v>8</v>
      </c>
      <c r="D4" s="291" t="s">
        <v>9</v>
      </c>
      <c r="E4" s="291" t="s">
        <v>9</v>
      </c>
    </row>
    <row r="5" spans="1:5" ht="35.25" customHeight="1">
      <c r="A5" s="287" t="s">
        <v>10</v>
      </c>
      <c r="B5" s="288" t="s">
        <v>7</v>
      </c>
      <c r="C5" s="292" t="s">
        <v>11</v>
      </c>
      <c r="D5" s="293">
        <v>0.075</v>
      </c>
      <c r="E5" s="293">
        <v>0.075</v>
      </c>
    </row>
    <row r="6" spans="1:5" ht="35.25" customHeight="1">
      <c r="A6" s="287" t="s">
        <v>12</v>
      </c>
      <c r="B6" s="288" t="s">
        <v>7</v>
      </c>
      <c r="C6" s="292" t="s">
        <v>11</v>
      </c>
      <c r="D6" s="293">
        <v>0.115</v>
      </c>
      <c r="E6" s="293">
        <v>0.13</v>
      </c>
    </row>
    <row r="7" spans="1:5" ht="35.25" customHeight="1">
      <c r="A7" s="287" t="s">
        <v>13</v>
      </c>
      <c r="B7" s="288" t="s">
        <v>7</v>
      </c>
      <c r="C7" s="292" t="s">
        <v>11</v>
      </c>
      <c r="D7" s="293">
        <v>0.105</v>
      </c>
      <c r="E7" s="293">
        <v>0.115</v>
      </c>
    </row>
    <row r="8" spans="1:5" ht="35.25" customHeight="1">
      <c r="A8" s="287" t="s">
        <v>14</v>
      </c>
      <c r="B8" s="288" t="s">
        <v>7</v>
      </c>
      <c r="C8" s="294" t="s">
        <v>15</v>
      </c>
      <c r="D8" s="295">
        <v>0.15</v>
      </c>
      <c r="E8" s="296" t="s">
        <v>11</v>
      </c>
    </row>
    <row r="9" spans="1:5" ht="35.25" customHeight="1">
      <c r="A9" s="287" t="s">
        <v>16</v>
      </c>
      <c r="B9" s="288" t="s">
        <v>7</v>
      </c>
      <c r="C9" s="297" t="s">
        <v>17</v>
      </c>
      <c r="D9" s="296" t="s">
        <v>18</v>
      </c>
      <c r="E9" s="296" t="s">
        <v>19</v>
      </c>
    </row>
    <row r="10" spans="1:5" ht="35.25" customHeight="1">
      <c r="A10" s="287" t="s">
        <v>20</v>
      </c>
      <c r="B10" s="288" t="s">
        <v>7</v>
      </c>
      <c r="C10" s="298" t="s">
        <v>11</v>
      </c>
      <c r="D10" s="296" t="s">
        <v>21</v>
      </c>
      <c r="E10" s="295">
        <v>0.09</v>
      </c>
    </row>
    <row r="11" spans="1:5" ht="35.25" customHeight="1">
      <c r="A11" s="287" t="s">
        <v>22</v>
      </c>
      <c r="B11" s="288" t="s">
        <v>7</v>
      </c>
      <c r="C11" s="294" t="s">
        <v>23</v>
      </c>
      <c r="D11" s="299" t="s">
        <v>24</v>
      </c>
      <c r="E11" s="299" t="s">
        <v>25</v>
      </c>
    </row>
    <row r="12" spans="1:5" ht="35.25" customHeight="1">
      <c r="A12" s="287" t="s">
        <v>26</v>
      </c>
      <c r="B12" s="288" t="s">
        <v>27</v>
      </c>
      <c r="C12" s="292" t="s">
        <v>28</v>
      </c>
      <c r="D12" s="296" t="s">
        <v>29</v>
      </c>
      <c r="E12" s="296" t="s">
        <v>30</v>
      </c>
    </row>
    <row r="13" spans="1:5" ht="35.25" customHeight="1">
      <c r="A13" s="287" t="s">
        <v>31</v>
      </c>
      <c r="B13" s="288" t="s">
        <v>7</v>
      </c>
      <c r="C13" s="300" t="s">
        <v>32</v>
      </c>
      <c r="D13" s="296" t="s">
        <v>33</v>
      </c>
      <c r="E13" s="296" t="s">
        <v>11</v>
      </c>
    </row>
    <row r="14" spans="1:5" ht="35.25" customHeight="1">
      <c r="A14" s="287" t="s">
        <v>34</v>
      </c>
      <c r="B14" s="288" t="s">
        <v>7</v>
      </c>
      <c r="C14" s="301" t="s">
        <v>35</v>
      </c>
      <c r="D14" s="302" t="s">
        <v>35</v>
      </c>
      <c r="E14" s="302" t="s">
        <v>11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G10" sqref="G10"/>
    </sheetView>
  </sheetViews>
  <sheetFormatPr defaultColWidth="8.00390625" defaultRowHeight="14.25"/>
  <cols>
    <col min="1" max="1" width="24.50390625" style="0" customWidth="1"/>
    <col min="2" max="2" width="12.125" style="0" customWidth="1"/>
    <col min="3" max="3" width="15.125" style="0" customWidth="1"/>
    <col min="4" max="4" width="11.50390625" style="0" customWidth="1"/>
  </cols>
  <sheetData>
    <row r="1" spans="1:4" ht="19.5" customHeight="1">
      <c r="A1" s="394" t="s">
        <v>191</v>
      </c>
      <c r="B1" s="394"/>
      <c r="C1" s="395"/>
      <c r="D1" s="395"/>
    </row>
    <row r="2" spans="1:4" ht="14.25">
      <c r="A2" s="185"/>
      <c r="B2" s="185"/>
      <c r="C2" s="185"/>
      <c r="D2" s="185"/>
    </row>
    <row r="3" spans="1:4" ht="18.75">
      <c r="A3" s="396"/>
      <c r="B3" s="396"/>
      <c r="C3" s="396"/>
      <c r="D3" s="186"/>
    </row>
    <row r="4" spans="1:4" ht="24" customHeight="1">
      <c r="A4" s="187" t="s">
        <v>72</v>
      </c>
      <c r="B4" s="187" t="s">
        <v>133</v>
      </c>
      <c r="C4" s="176" t="s">
        <v>192</v>
      </c>
      <c r="D4" s="177" t="s">
        <v>193</v>
      </c>
    </row>
    <row r="5" spans="1:4" ht="24.75" customHeight="1">
      <c r="A5" s="188" t="s">
        <v>194</v>
      </c>
      <c r="B5" s="189" t="s">
        <v>41</v>
      </c>
      <c r="C5" s="190">
        <f>'[3]Sheet1'!B21/10000</f>
        <v>726.515327124691</v>
      </c>
      <c r="D5" s="191">
        <f>ROUND('[3]Sheet1'!D21,1)</f>
        <v>9.2</v>
      </c>
    </row>
    <row r="6" spans="1:4" ht="24.75" customHeight="1">
      <c r="A6" s="192" t="s">
        <v>195</v>
      </c>
      <c r="B6" s="193" t="s">
        <v>41</v>
      </c>
      <c r="C6" s="194"/>
      <c r="D6" s="195"/>
    </row>
    <row r="7" spans="1:4" ht="24.75" customHeight="1">
      <c r="A7" s="196" t="s">
        <v>196</v>
      </c>
      <c r="B7" s="193" t="s">
        <v>41</v>
      </c>
      <c r="C7" s="194">
        <f>'[3]Sheet1'!B23/10000</f>
        <v>633.6828254056893</v>
      </c>
      <c r="D7" s="195">
        <f>ROUND('[3]Sheet1'!D23,1)</f>
        <v>9</v>
      </c>
    </row>
    <row r="8" spans="1:4" ht="24.75" customHeight="1">
      <c r="A8" s="196" t="s">
        <v>197</v>
      </c>
      <c r="B8" s="193" t="s">
        <v>41</v>
      </c>
      <c r="C8" s="194">
        <f>'[3]Sheet1'!B24/10000</f>
        <v>92.83250171900168</v>
      </c>
      <c r="D8" s="195">
        <f>ROUND('[3]Sheet1'!D24,1)</f>
        <v>10.4</v>
      </c>
    </row>
    <row r="9" spans="1:4" ht="24.75" customHeight="1">
      <c r="A9" s="192" t="s">
        <v>198</v>
      </c>
      <c r="B9" s="193" t="s">
        <v>41</v>
      </c>
      <c r="C9" s="194"/>
      <c r="D9" s="195"/>
    </row>
    <row r="10" spans="1:4" ht="24.75" customHeight="1">
      <c r="A10" s="196" t="s">
        <v>199</v>
      </c>
      <c r="B10" s="193" t="s">
        <v>41</v>
      </c>
      <c r="C10" s="194">
        <f>'[3]Sheet1'!B26/10000</f>
        <v>624.5281912104157</v>
      </c>
      <c r="D10" s="195">
        <f>ROUND('[3]Sheet1'!D26,1)</f>
        <v>9.1</v>
      </c>
    </row>
    <row r="11" spans="1:4" ht="24.75" customHeight="1">
      <c r="A11" s="196" t="s">
        <v>200</v>
      </c>
      <c r="B11" s="193" t="s">
        <v>41</v>
      </c>
      <c r="C11" s="194">
        <f>'[3]Sheet1'!B27/10000</f>
        <v>101.98713591427533</v>
      </c>
      <c r="D11" s="195">
        <f>ROUND('[3]Sheet1'!D27,1)</f>
        <v>9.9</v>
      </c>
    </row>
    <row r="12" spans="1:4" ht="24.75" customHeight="1">
      <c r="A12" s="197"/>
      <c r="B12" s="193"/>
      <c r="C12" s="198"/>
      <c r="D12" s="199"/>
    </row>
    <row r="13" spans="1:5" ht="24.75" customHeight="1">
      <c r="A13" s="197" t="s">
        <v>201</v>
      </c>
      <c r="B13" s="193"/>
      <c r="C13" s="200"/>
      <c r="D13" s="201"/>
      <c r="E13" s="11"/>
    </row>
    <row r="14" spans="1:4" ht="24.75" customHeight="1">
      <c r="A14" s="122" t="s">
        <v>202</v>
      </c>
      <c r="B14" s="202" t="s">
        <v>203</v>
      </c>
      <c r="C14" s="203">
        <v>2865.1</v>
      </c>
      <c r="D14" s="12">
        <v>3.6</v>
      </c>
    </row>
    <row r="15" spans="1:4" ht="24.75" customHeight="1">
      <c r="A15" s="122" t="s">
        <v>204</v>
      </c>
      <c r="B15" s="202" t="s">
        <v>203</v>
      </c>
      <c r="C15" s="203"/>
      <c r="D15" s="12"/>
    </row>
    <row r="16" spans="1:4" ht="24.75" customHeight="1">
      <c r="A16" s="122" t="s">
        <v>205</v>
      </c>
      <c r="B16" s="193" t="s">
        <v>41</v>
      </c>
      <c r="C16" s="203">
        <v>248.03</v>
      </c>
      <c r="D16" s="12">
        <v>2.3</v>
      </c>
    </row>
    <row r="17" spans="1:4" ht="24.75" customHeight="1">
      <c r="A17" s="204" t="s">
        <v>206</v>
      </c>
      <c r="B17" s="205" t="s">
        <v>207</v>
      </c>
      <c r="C17" s="303"/>
      <c r="D17" s="126"/>
    </row>
    <row r="18" spans="1:4" ht="18.75">
      <c r="A18" s="172" t="s">
        <v>208</v>
      </c>
      <c r="B18" s="172"/>
      <c r="C18" s="206"/>
      <c r="D18" s="206"/>
    </row>
  </sheetData>
  <sheetProtection/>
  <mergeCells count="2">
    <mergeCell ref="A1:D1"/>
    <mergeCell ref="A3:C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F9" sqref="F9"/>
    </sheetView>
  </sheetViews>
  <sheetFormatPr defaultColWidth="8.00390625" defaultRowHeight="14.25"/>
  <cols>
    <col min="1" max="1" width="36.25390625" style="0" customWidth="1"/>
    <col min="2" max="2" width="17.50390625" style="0" customWidth="1"/>
    <col min="3" max="3" width="12.625" style="0" customWidth="1"/>
  </cols>
  <sheetData>
    <row r="1" spans="1:3" ht="42.75" customHeight="1">
      <c r="A1" s="397" t="s">
        <v>209</v>
      </c>
      <c r="B1" s="397"/>
      <c r="C1" s="397"/>
    </row>
    <row r="2" spans="1:3" ht="6.75" customHeight="1">
      <c r="A2" s="173"/>
      <c r="B2" s="173"/>
      <c r="C2" s="173"/>
    </row>
    <row r="3" spans="1:3" ht="15.75" customHeight="1">
      <c r="A3" s="174"/>
      <c r="B3" s="398"/>
      <c r="C3" s="398"/>
    </row>
    <row r="4" spans="1:3" ht="32.25" customHeight="1">
      <c r="A4" s="175" t="s">
        <v>72</v>
      </c>
      <c r="B4" s="176" t="s">
        <v>210</v>
      </c>
      <c r="C4" s="177" t="s">
        <v>118</v>
      </c>
    </row>
    <row r="5" spans="1:3" ht="18.75">
      <c r="A5" s="178" t="s">
        <v>211</v>
      </c>
      <c r="B5" s="179">
        <f>'[3]Sheet1'!$B31/10000</f>
        <v>157.58166</v>
      </c>
      <c r="C5" s="180">
        <f>ROUND('[3]Sheet1'!$C$31,1)</f>
        <v>6.4</v>
      </c>
    </row>
    <row r="6" spans="1:3" ht="21" customHeight="1">
      <c r="A6" s="178" t="s">
        <v>212</v>
      </c>
      <c r="B6" s="179">
        <f>'[3]Sheet1'!$B33/10000</f>
        <v>19.34327</v>
      </c>
      <c r="C6" s="181">
        <f>ROUND('[3]Sheet1'!$C33,1)</f>
        <v>9.1</v>
      </c>
    </row>
    <row r="7" spans="1:3" ht="21" customHeight="1">
      <c r="A7" s="178" t="s">
        <v>213</v>
      </c>
      <c r="B7" s="179">
        <f>'[3]Sheet1'!$B34/10000</f>
        <v>1.18195</v>
      </c>
      <c r="C7" s="181">
        <f>ROUND('[3]Sheet1'!$C34,1)</f>
        <v>15.4</v>
      </c>
    </row>
    <row r="8" spans="1:3" ht="21" customHeight="1">
      <c r="A8" s="178" t="s">
        <v>214</v>
      </c>
      <c r="B8" s="179">
        <f>'[3]Sheet1'!$B35/10000</f>
        <v>1.94249</v>
      </c>
      <c r="C8" s="181">
        <f>ROUND('[3]Sheet1'!$C35,1)</f>
        <v>8.7</v>
      </c>
    </row>
    <row r="9" spans="1:3" ht="21" customHeight="1">
      <c r="A9" s="178" t="s">
        <v>215</v>
      </c>
      <c r="B9" s="179">
        <f>'[3]Sheet1'!$B36/10000</f>
        <v>15.89081</v>
      </c>
      <c r="C9" s="181">
        <f>ROUND('[3]Sheet1'!$C36,1)</f>
        <v>-1.1</v>
      </c>
    </row>
    <row r="10" spans="1:3" ht="21" customHeight="1">
      <c r="A10" s="178" t="s">
        <v>216</v>
      </c>
      <c r="B10" s="179">
        <f>'[3]Sheet1'!$B37/10000</f>
        <v>0.6893199999999999</v>
      </c>
      <c r="C10" s="181">
        <f>ROUND('[3]Sheet1'!$C37,1)</f>
        <v>12.8</v>
      </c>
    </row>
    <row r="11" spans="1:3" ht="21" customHeight="1">
      <c r="A11" s="178" t="s">
        <v>217</v>
      </c>
      <c r="B11" s="179">
        <f>'[3]Sheet1'!$B38/10000</f>
        <v>3.1996599999999997</v>
      </c>
      <c r="C11" s="181">
        <f>ROUND('[3]Sheet1'!$C38,1)</f>
        <v>14.6</v>
      </c>
    </row>
    <row r="12" spans="1:3" ht="21" customHeight="1">
      <c r="A12" s="178" t="s">
        <v>218</v>
      </c>
      <c r="B12" s="179">
        <f>'[3]Sheet1'!$B39/10000</f>
        <v>7.01525</v>
      </c>
      <c r="C12" s="181">
        <f>ROUND('[3]Sheet1'!$C39,1)</f>
        <v>17</v>
      </c>
    </row>
    <row r="13" spans="1:3" ht="21" customHeight="1">
      <c r="A13" s="178" t="s">
        <v>219</v>
      </c>
      <c r="B13" s="179">
        <f>'[3]Sheet1'!$B40/10000</f>
        <v>2.14978</v>
      </c>
      <c r="C13" s="181">
        <f>ROUND('[3]Sheet1'!$C40,1)</f>
        <v>-16.7</v>
      </c>
    </row>
    <row r="14" spans="1:3" ht="21" customHeight="1">
      <c r="A14" s="178" t="s">
        <v>220</v>
      </c>
      <c r="B14" s="179">
        <f>'[3]Sheet1'!$B41/10000</f>
        <v>0.33032</v>
      </c>
      <c r="C14" s="181">
        <f>ROUND('[3]Sheet1'!$C41,1)</f>
        <v>1.7</v>
      </c>
    </row>
    <row r="15" spans="1:3" ht="21" customHeight="1">
      <c r="A15" s="178" t="s">
        <v>221</v>
      </c>
      <c r="B15" s="179">
        <f>'[3]Sheet1'!$B42/10000</f>
        <v>0.026889999999999997</v>
      </c>
      <c r="C15" s="181">
        <f>ROUND('[3]Sheet1'!$C42,1)</f>
        <v>45.7</v>
      </c>
    </row>
    <row r="16" spans="1:3" ht="21" customHeight="1">
      <c r="A16" s="178" t="s">
        <v>222</v>
      </c>
      <c r="B16" s="179">
        <f>'[3]Sheet1'!$B43/10000</f>
        <v>0.0363</v>
      </c>
      <c r="C16" s="181">
        <f>ROUND('[3]Sheet1'!$C43,1)</f>
        <v>47.8</v>
      </c>
    </row>
    <row r="17" spans="1:3" ht="21" customHeight="1">
      <c r="A17" s="178" t="s">
        <v>223</v>
      </c>
      <c r="B17" s="179">
        <f>'[3]Sheet1'!$B44/10000</f>
        <v>8.7509</v>
      </c>
      <c r="C17" s="181">
        <f>ROUND('[3]Sheet1'!$C44,1)</f>
        <v>3.8</v>
      </c>
    </row>
    <row r="18" spans="1:3" ht="21" customHeight="1">
      <c r="A18" s="178" t="s">
        <v>224</v>
      </c>
      <c r="B18" s="179">
        <f>'[3]Sheet1'!$B45/10000</f>
        <v>6.01029</v>
      </c>
      <c r="C18" s="181">
        <f>ROUND('[3]Sheet1'!$C45,1)</f>
        <v>7.1</v>
      </c>
    </row>
    <row r="19" spans="1:3" ht="21" customHeight="1">
      <c r="A19" s="178" t="s">
        <v>225</v>
      </c>
      <c r="B19" s="179">
        <f>'[3]Sheet1'!$B46/10000</f>
        <v>1.893</v>
      </c>
      <c r="C19" s="181">
        <f>ROUND('[3]Sheet1'!$C46,1)</f>
        <v>14.3</v>
      </c>
    </row>
    <row r="20" spans="1:3" ht="21" customHeight="1">
      <c r="A20" s="178" t="s">
        <v>226</v>
      </c>
      <c r="B20" s="179">
        <f>'[3]Sheet1'!$B47/10000</f>
        <v>0.11195999999999999</v>
      </c>
      <c r="C20" s="181">
        <f>ROUND('[3]Sheet1'!$C47,1)</f>
        <v>6.3</v>
      </c>
    </row>
    <row r="21" spans="1:3" ht="21" customHeight="1">
      <c r="A21" s="178" t="s">
        <v>227</v>
      </c>
      <c r="B21" s="179">
        <f>'[3]Sheet1'!$B48/10000</f>
        <v>2.12633</v>
      </c>
      <c r="C21" s="181">
        <f>ROUND('[3]Sheet1'!$C48,1)</f>
        <v>7.5</v>
      </c>
    </row>
    <row r="22" spans="1:3" ht="21" customHeight="1">
      <c r="A22" s="178" t="s">
        <v>228</v>
      </c>
      <c r="B22" s="179">
        <f>'[3]Sheet1'!$B49/10000</f>
        <v>0.9958</v>
      </c>
      <c r="C22" s="181">
        <f>ROUND('[3]Sheet1'!$C49,1)</f>
        <v>8.3</v>
      </c>
    </row>
    <row r="23" spans="1:3" ht="21" customHeight="1">
      <c r="A23" s="178" t="s">
        <v>229</v>
      </c>
      <c r="B23" s="179">
        <f>'[3]Sheet1'!$B50/10000</f>
        <v>36.55587</v>
      </c>
      <c r="C23" s="181">
        <f>ROUND('[3]Sheet1'!$C50,1)</f>
        <v>13.4</v>
      </c>
    </row>
    <row r="24" spans="1:3" ht="21" customHeight="1">
      <c r="A24" s="178" t="s">
        <v>230</v>
      </c>
      <c r="B24" s="179">
        <f>'[3]Sheet1'!$B51/10000</f>
        <v>3.9453099999999997</v>
      </c>
      <c r="C24" s="181">
        <f>ROUND('[3]Sheet1'!$C51,1)</f>
        <v>10.7</v>
      </c>
    </row>
    <row r="25" spans="1:3" ht="21" customHeight="1">
      <c r="A25" s="178" t="s">
        <v>231</v>
      </c>
      <c r="B25" s="179">
        <f>'[3]Sheet1'!$B52/10000</f>
        <v>2.72233</v>
      </c>
      <c r="C25" s="181">
        <f>ROUND('[3]Sheet1'!$C52,1)</f>
        <v>14.4</v>
      </c>
    </row>
    <row r="26" spans="1:3" ht="21" customHeight="1">
      <c r="A26" s="178" t="s">
        <v>232</v>
      </c>
      <c r="B26" s="179">
        <f>'[3]Sheet1'!$B53/10000</f>
        <v>38.01721</v>
      </c>
      <c r="C26" s="181">
        <f>ROUND('[3]Sheet1'!$C53,1)</f>
        <v>0.7</v>
      </c>
    </row>
    <row r="27" spans="1:3" ht="21" customHeight="1">
      <c r="A27" s="178" t="s">
        <v>233</v>
      </c>
      <c r="B27" s="179">
        <f>'[3]Sheet1'!$B54/10000</f>
        <v>1.60333</v>
      </c>
      <c r="C27" s="181">
        <f>ROUND('[3]Sheet1'!$C54,1)</f>
        <v>15.5</v>
      </c>
    </row>
    <row r="28" spans="1:3" ht="21" customHeight="1">
      <c r="A28" s="182" t="s">
        <v>234</v>
      </c>
      <c r="B28" s="183">
        <f>'[3]Sheet1'!$B55/10000</f>
        <v>3.0432900000000003</v>
      </c>
      <c r="C28" s="184">
        <f>ROUND('[3]Sheet1'!$C55,1)</f>
        <v>-4.3</v>
      </c>
    </row>
  </sheetData>
  <sheetProtection/>
  <mergeCells count="2">
    <mergeCell ref="A1:C1"/>
    <mergeCell ref="B3:C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C8" sqref="C8"/>
    </sheetView>
  </sheetViews>
  <sheetFormatPr defaultColWidth="8.00390625" defaultRowHeight="14.25"/>
  <cols>
    <col min="1" max="1" width="35.50390625" style="0" customWidth="1"/>
    <col min="2" max="2" width="16.50390625" style="0" customWidth="1"/>
    <col min="3" max="3" width="12.50390625" style="0" customWidth="1"/>
    <col min="4" max="4" width="9.50390625" style="0" customWidth="1"/>
    <col min="5" max="5" width="8.75390625" style="128" bestFit="1" customWidth="1"/>
  </cols>
  <sheetData>
    <row r="1" spans="1:5" ht="25.5">
      <c r="A1" s="392" t="s">
        <v>235</v>
      </c>
      <c r="B1" s="392"/>
      <c r="C1" s="392"/>
      <c r="D1" s="158"/>
      <c r="E1" s="158"/>
    </row>
    <row r="2" spans="1:5" ht="11.25" customHeight="1">
      <c r="A2" s="112"/>
      <c r="B2" s="112"/>
      <c r="C2" s="112"/>
      <c r="D2" s="112"/>
      <c r="E2" s="159"/>
    </row>
    <row r="3" spans="1:5" ht="27.75" customHeight="1">
      <c r="A3" s="131"/>
      <c r="B3" s="399"/>
      <c r="C3" s="399"/>
      <c r="E3"/>
    </row>
    <row r="4" spans="1:5" ht="32.25" customHeight="1">
      <c r="A4" s="133" t="s">
        <v>182</v>
      </c>
      <c r="B4" s="133" t="s">
        <v>210</v>
      </c>
      <c r="C4" s="134" t="s">
        <v>118</v>
      </c>
      <c r="E4"/>
    </row>
    <row r="5" spans="1:3" s="111" customFormat="1" ht="22.5" customHeight="1">
      <c r="A5" s="160" t="s">
        <v>60</v>
      </c>
      <c r="B5" s="161">
        <f>'[4]海关3'!G7/10000</f>
        <v>120.69325384</v>
      </c>
      <c r="C5" s="162">
        <f>'[4]海关3'!$H$7</f>
        <v>96.3241</v>
      </c>
    </row>
    <row r="6" spans="1:4" s="111" customFormat="1" ht="22.5" customHeight="1">
      <c r="A6" s="163" t="s">
        <v>236</v>
      </c>
      <c r="B6" s="164">
        <f>'[4]海关3'!$M$7/10000</f>
        <v>64.91617984</v>
      </c>
      <c r="C6" s="165">
        <f>'[4]海关3'!$N$7</f>
        <v>58.0381</v>
      </c>
      <c r="D6" s="121"/>
    </row>
    <row r="7" spans="1:3" s="111" customFormat="1" ht="22.5" customHeight="1">
      <c r="A7" s="163" t="s">
        <v>237</v>
      </c>
      <c r="B7" s="164">
        <f>'[4]海关3'!$S$7/10000</f>
        <v>55.777074</v>
      </c>
      <c r="C7" s="165">
        <f>'[4]海关3'!$T$7</f>
        <v>173.4137</v>
      </c>
    </row>
    <row r="8" spans="1:3" s="111" customFormat="1" ht="22.5" customHeight="1">
      <c r="A8" s="163" t="s">
        <v>238</v>
      </c>
      <c r="B8" s="164"/>
      <c r="C8" s="13"/>
    </row>
    <row r="9" spans="1:3" s="111" customFormat="1" ht="22.5" customHeight="1">
      <c r="A9" s="163" t="s">
        <v>239</v>
      </c>
      <c r="B9" s="164">
        <f>'[7]海关2'!G8/10000</f>
        <v>115.34828705</v>
      </c>
      <c r="C9" s="165">
        <f>'[7]海关2'!H8</f>
        <v>91.9866</v>
      </c>
    </row>
    <row r="10" spans="1:3" s="111" customFormat="1" ht="22.5" customHeight="1">
      <c r="A10" s="163" t="s">
        <v>240</v>
      </c>
      <c r="B10" s="164">
        <f>'[7]海关2'!G9/10000</f>
        <v>0.23891597</v>
      </c>
      <c r="C10" s="166">
        <f>'[7]海关2'!H9</f>
        <v>18.2169</v>
      </c>
    </row>
    <row r="11" spans="1:3" s="111" customFormat="1" ht="22.5" customHeight="1">
      <c r="A11" s="163" t="s">
        <v>241</v>
      </c>
      <c r="B11" s="164">
        <f>'[7]海关2'!G10/10000</f>
        <v>4.36838283</v>
      </c>
      <c r="C11" s="165">
        <f>'[7]海关2'!H10</f>
        <v>656.1733</v>
      </c>
    </row>
    <row r="12" spans="1:3" s="111" customFormat="1" ht="22.5" customHeight="1">
      <c r="A12" s="163" t="s">
        <v>242</v>
      </c>
      <c r="B12" s="164">
        <f>'[7]海关2'!G11/10000</f>
        <v>0.73764426</v>
      </c>
      <c r="C12" s="165">
        <f>'[7]海关2'!H11</f>
        <v>19.8814</v>
      </c>
    </row>
    <row r="13" spans="1:3" s="111" customFormat="1" ht="22.5" customHeight="1">
      <c r="A13" s="163" t="s">
        <v>243</v>
      </c>
      <c r="B13" s="167"/>
      <c r="C13" s="13"/>
    </row>
    <row r="14" spans="1:6" ht="22.5" customHeight="1">
      <c r="A14" s="163" t="s">
        <v>244</v>
      </c>
      <c r="B14" s="167">
        <f>'[4]海关3'!G8/10000</f>
        <v>112.93840214</v>
      </c>
      <c r="C14" s="13">
        <f>'[4]海关3'!H8</f>
        <v>100.9201</v>
      </c>
      <c r="D14" s="168"/>
      <c r="E14" s="111"/>
      <c r="F14" s="111"/>
    </row>
    <row r="15" spans="1:6" ht="22.5" customHeight="1">
      <c r="A15" s="163" t="s">
        <v>245</v>
      </c>
      <c r="B15" s="167">
        <f>'[4]海关3'!G9/10000</f>
        <v>0.12447552</v>
      </c>
      <c r="C15" s="13">
        <f>'[4]海关3'!H9</f>
        <v>-18.823</v>
      </c>
      <c r="E15" s="111"/>
      <c r="F15" s="111"/>
    </row>
    <row r="16" spans="1:6" ht="22.5" customHeight="1">
      <c r="A16" s="163" t="s">
        <v>246</v>
      </c>
      <c r="B16" s="167">
        <f>'[4]海关3'!G10/10000</f>
        <v>0.47894187</v>
      </c>
      <c r="C16" s="13">
        <f>'[4]海关3'!H10</f>
        <v>-81.4845</v>
      </c>
      <c r="E16" s="111"/>
      <c r="F16" s="111"/>
    </row>
    <row r="17" spans="1:6" ht="22.5" customHeight="1">
      <c r="A17" s="163" t="s">
        <v>247</v>
      </c>
      <c r="B17" s="167">
        <f>'[4]海关3'!G11/10000</f>
        <v>3.86175268</v>
      </c>
      <c r="C17" s="13">
        <f>'[4]海关3'!H11</f>
        <v>234238.1846</v>
      </c>
      <c r="E17" s="111"/>
      <c r="F17" s="111"/>
    </row>
    <row r="18" spans="1:6" ht="22.5" customHeight="1">
      <c r="A18" s="163" t="s">
        <v>248</v>
      </c>
      <c r="B18" s="167">
        <f>'[4]海关3'!G12/10000</f>
        <v>3.2413712500000003</v>
      </c>
      <c r="C18" s="13">
        <f>'[4]海关3'!H12</f>
        <v>28.4336</v>
      </c>
      <c r="E18" s="111"/>
      <c r="F18" s="111"/>
    </row>
    <row r="19" spans="1:5" ht="22.5" customHeight="1">
      <c r="A19" s="169" t="s">
        <v>249</v>
      </c>
      <c r="B19" s="170">
        <v>0.01</v>
      </c>
      <c r="C19" s="171" t="str">
        <f>'[4]海关3'!H13</f>
        <v>. </v>
      </c>
      <c r="E19" s="111"/>
    </row>
    <row r="20" spans="1:5" ht="18.75">
      <c r="A20" s="172" t="s">
        <v>250</v>
      </c>
      <c r="B20" s="131"/>
      <c r="C20" s="131"/>
      <c r="E20"/>
    </row>
    <row r="21" ht="14.25">
      <c r="E21"/>
    </row>
  </sheetData>
  <sheetProtection/>
  <mergeCells count="2">
    <mergeCell ref="A1:C1"/>
    <mergeCell ref="B3:C3"/>
  </mergeCells>
  <printOptions horizontalCentered="1"/>
  <pageMargins left="0.59" right="0.59" top="0.71" bottom="0.98" header="0.43" footer="0.51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7">
      <selection activeCell="F13" sqref="F13"/>
    </sheetView>
  </sheetViews>
  <sheetFormatPr defaultColWidth="8.00390625" defaultRowHeight="14.25"/>
  <cols>
    <col min="1" max="1" width="36.375" style="0" customWidth="1"/>
    <col min="2" max="2" width="13.375" style="0" customWidth="1"/>
    <col min="3" max="3" width="14.00390625" style="128" customWidth="1"/>
    <col min="4" max="4" width="13.00390625" style="0" bestFit="1" customWidth="1"/>
  </cols>
  <sheetData>
    <row r="1" spans="1:4" ht="25.5">
      <c r="A1" s="392" t="s">
        <v>251</v>
      </c>
      <c r="B1" s="392"/>
      <c r="C1" s="392"/>
      <c r="D1" s="392"/>
    </row>
    <row r="2" spans="1:4" ht="15">
      <c r="A2" s="129"/>
      <c r="B2" s="129"/>
      <c r="C2" s="129"/>
      <c r="D2" s="130"/>
    </row>
    <row r="3" spans="1:4" ht="18.75">
      <c r="A3" s="131"/>
      <c r="B3" s="131"/>
      <c r="C3" s="131"/>
      <c r="D3" s="132" t="s">
        <v>252</v>
      </c>
    </row>
    <row r="4" spans="1:4" ht="26.25" customHeight="1">
      <c r="A4" s="133" t="s">
        <v>253</v>
      </c>
      <c r="B4" s="304" t="s">
        <v>408</v>
      </c>
      <c r="C4" s="304" t="s">
        <v>409</v>
      </c>
      <c r="D4" s="134" t="s">
        <v>193</v>
      </c>
    </row>
    <row r="5" spans="1:6" s="1" customFormat="1" ht="26.25" customHeight="1">
      <c r="A5" s="135" t="s">
        <v>254</v>
      </c>
      <c r="B5" s="136">
        <f>'[1]Sheet2'!B6/10000</f>
        <v>24.5925</v>
      </c>
      <c r="C5" s="137">
        <f>'[1]Sheet2'!C6/10000</f>
        <v>209.5373</v>
      </c>
      <c r="D5" s="138">
        <f>ROUND('[1]Sheet2'!$E6,1)</f>
        <v>8.7</v>
      </c>
      <c r="E5" s="139"/>
      <c r="F5" s="139"/>
    </row>
    <row r="6" spans="1:6" ht="26.25" customHeight="1">
      <c r="A6" s="140" t="s">
        <v>255</v>
      </c>
      <c r="B6" s="141">
        <f>'[1]Sheet2'!B7/10000</f>
        <v>26.5814</v>
      </c>
      <c r="C6" s="142">
        <f>'[1]Sheet2'!C7/10000</f>
        <v>174.8506</v>
      </c>
      <c r="D6" s="143">
        <f>ROUND('[1]Sheet2'!$E7,1)</f>
        <v>36</v>
      </c>
      <c r="E6" s="139"/>
      <c r="F6" s="139"/>
    </row>
    <row r="7" spans="1:6" ht="26.25" customHeight="1">
      <c r="A7" s="140" t="s">
        <v>256</v>
      </c>
      <c r="B7" s="141">
        <f>'[1]Sheet2'!B8/10000</f>
        <v>-1.9889</v>
      </c>
      <c r="C7" s="142">
        <f>'[1]Sheet2'!C8/10000</f>
        <v>34.6867</v>
      </c>
      <c r="D7" s="143">
        <f>ROUND('[1]Sheet2'!$E8,1)</f>
        <v>-46</v>
      </c>
      <c r="E7" s="139"/>
      <c r="F7" s="139"/>
    </row>
    <row r="8" spans="1:6" ht="26.25" customHeight="1">
      <c r="A8" s="140" t="s">
        <v>257</v>
      </c>
      <c r="B8" s="141">
        <f>'[1]Sheet2'!B9/10000</f>
        <v>6.3949</v>
      </c>
      <c r="C8" s="142">
        <f>'[1]Sheet2'!C9/10000</f>
        <v>89.9812</v>
      </c>
      <c r="D8" s="143">
        <f>ROUND('[1]Sheet2'!$E9,1)</f>
        <v>-17</v>
      </c>
      <c r="E8" s="139"/>
      <c r="F8" s="139"/>
    </row>
    <row r="9" spans="1:6" ht="26.25" customHeight="1">
      <c r="A9" s="140" t="s">
        <v>255</v>
      </c>
      <c r="B9" s="141">
        <f>'[1]Sheet2'!B10/10000</f>
        <v>8.5249</v>
      </c>
      <c r="C9" s="142">
        <f>'[1]Sheet2'!C10/10000</f>
        <v>56.2834</v>
      </c>
      <c r="D9" s="143">
        <f>ROUND('[1]Sheet2'!$E10,1)</f>
        <v>25.5</v>
      </c>
      <c r="E9" s="139"/>
      <c r="F9" s="139"/>
    </row>
    <row r="10" spans="1:6" ht="26.25" customHeight="1">
      <c r="A10" s="144" t="s">
        <v>258</v>
      </c>
      <c r="B10" s="141">
        <f>'[1]Sheet2'!B11/10000</f>
        <v>16.3184</v>
      </c>
      <c r="C10" s="142">
        <f>'[1]Sheet2'!C11/10000</f>
        <v>107.3108</v>
      </c>
      <c r="D10" s="143">
        <f>ROUND('[1]Sheet2'!$E11,1)</f>
        <v>42.3</v>
      </c>
      <c r="E10" s="139"/>
      <c r="F10" s="139"/>
    </row>
    <row r="11" spans="1:6" s="1" customFormat="1" ht="26.25" customHeight="1">
      <c r="A11" s="145" t="s">
        <v>259</v>
      </c>
      <c r="B11" s="146">
        <f>'[1]Sheet2'!B12/10000</f>
        <v>16.3188</v>
      </c>
      <c r="C11" s="147">
        <f>'[1]Sheet2'!C12/10000</f>
        <v>324.7553</v>
      </c>
      <c r="D11" s="148">
        <f>ROUND('[1]Sheet2'!$E12,1)</f>
        <v>15.8</v>
      </c>
      <c r="E11" s="139"/>
      <c r="F11" s="139"/>
    </row>
    <row r="12" spans="1:4" ht="26.25" customHeight="1">
      <c r="A12" s="133" t="s">
        <v>260</v>
      </c>
      <c r="B12" s="149" t="s">
        <v>261</v>
      </c>
      <c r="C12" s="150" t="s">
        <v>262</v>
      </c>
      <c r="D12" s="151" t="s">
        <v>263</v>
      </c>
    </row>
    <row r="13" spans="1:4" ht="26.25" customHeight="1">
      <c r="A13" s="152" t="s">
        <v>264</v>
      </c>
      <c r="B13" s="153">
        <f>'[5]Sheet1'!C6/10000</f>
        <v>2659.6710124504</v>
      </c>
      <c r="C13" s="154">
        <f>'[5]Sheet1'!D6/10000</f>
        <v>2600.1664502949</v>
      </c>
      <c r="D13" s="155">
        <f>ROUND('[5]Sheet1'!F6,1)</f>
        <v>5.3</v>
      </c>
    </row>
    <row r="14" spans="1:4" ht="26.25" customHeight="1">
      <c r="A14" s="140" t="s">
        <v>268</v>
      </c>
      <c r="B14" s="141">
        <f>'[5]Sheet1'!C7/10000</f>
        <v>1533.6484502601</v>
      </c>
      <c r="C14" s="142">
        <f>'[5]Sheet1'!D7/10000</f>
        <v>1440.9207269038</v>
      </c>
      <c r="D14" s="143">
        <f>ROUND('[5]Sheet1'!F7,1)</f>
        <v>11.1</v>
      </c>
    </row>
    <row r="15" spans="1:4" ht="26.25" customHeight="1">
      <c r="A15" s="140" t="s">
        <v>265</v>
      </c>
      <c r="B15" s="141">
        <f>'[5]Sheet1'!C8/10000</f>
        <v>602.218719128</v>
      </c>
      <c r="C15" s="142">
        <f>'[5]Sheet1'!D8/10000</f>
        <v>661.2433098492</v>
      </c>
      <c r="D15" s="143">
        <f>ROUND('[5]Sheet1'!F8,1)</f>
        <v>-6</v>
      </c>
    </row>
    <row r="16" spans="1:4" ht="26.25" customHeight="1">
      <c r="A16" s="140" t="s">
        <v>266</v>
      </c>
      <c r="B16" s="141">
        <f>'[5]Sheet1'!C9/10000</f>
        <v>521.8268863874999</v>
      </c>
      <c r="C16" s="142">
        <f>'[5]Sheet1'!D9/10000</f>
        <v>493.42561840220003</v>
      </c>
      <c r="D16" s="143">
        <f>ROUND('[5]Sheet1'!F9,1)</f>
        <v>4.3</v>
      </c>
    </row>
    <row r="17" spans="1:4" ht="26.25" customHeight="1">
      <c r="A17" s="140" t="s">
        <v>267</v>
      </c>
      <c r="B17" s="141">
        <f>'[5]Sheet1'!C10/10000</f>
        <v>1.2797686030000002</v>
      </c>
      <c r="C17" s="142">
        <f>'[5]Sheet1'!D10/10000</f>
        <v>3.7877670791999996</v>
      </c>
      <c r="D17" s="143">
        <f>ROUND('[5]Sheet1'!F10,1)</f>
        <v>-49.7</v>
      </c>
    </row>
    <row r="18" spans="1:4" ht="26.25" customHeight="1">
      <c r="A18" s="135" t="s">
        <v>269</v>
      </c>
      <c r="B18" s="153">
        <f>'[5]Sheet1'!C11/10000</f>
        <v>1516.0141615974</v>
      </c>
      <c r="C18" s="154">
        <f>'[5]Sheet1'!D11/10000</f>
        <v>1318.2636928703</v>
      </c>
      <c r="D18" s="155">
        <f>ROUND('[5]Sheet1'!F11,1)</f>
        <v>25</v>
      </c>
    </row>
    <row r="19" spans="1:4" ht="26.25" customHeight="1">
      <c r="A19" s="140" t="s">
        <v>270</v>
      </c>
      <c r="B19" s="141">
        <f>'[5]Sheet1'!C12/10000</f>
        <v>372.6255296352</v>
      </c>
      <c r="C19" s="142">
        <f>'[5]Sheet1'!D12/10000</f>
        <v>354.07486268869997</v>
      </c>
      <c r="D19" s="143">
        <f>ROUND('[5]Sheet1'!F12,1)</f>
        <v>13.4</v>
      </c>
    </row>
    <row r="20" spans="1:4" ht="26.25" customHeight="1">
      <c r="A20" s="156" t="s">
        <v>271</v>
      </c>
      <c r="B20" s="146">
        <f>'[5]Sheet1'!C13/10000</f>
        <v>1131.6342244225</v>
      </c>
      <c r="C20" s="147">
        <f>'[5]Sheet1'!D13/10000</f>
        <v>951.8766998441001</v>
      </c>
      <c r="D20" s="148">
        <f>ROUND('[5]Sheet1'!F13,1)</f>
        <v>29.1</v>
      </c>
    </row>
    <row r="21" spans="1:4" ht="18.75">
      <c r="A21" s="127" t="s">
        <v>272</v>
      </c>
      <c r="B21" s="131"/>
      <c r="C21" s="131"/>
      <c r="D21" s="157"/>
    </row>
  </sheetData>
  <sheetProtection/>
  <mergeCells count="1">
    <mergeCell ref="A1:D1"/>
  </mergeCells>
  <printOptions horizontalCentered="1"/>
  <pageMargins left="0.75" right="0.75" top="0.98" bottom="0.98" header="0.51" footer="0.51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G6" sqref="G6"/>
    </sheetView>
  </sheetViews>
  <sheetFormatPr defaultColWidth="8.00390625" defaultRowHeight="14.25"/>
  <cols>
    <col min="1" max="1" width="33.25390625" style="0" customWidth="1"/>
    <col min="2" max="2" width="15.50390625" style="0" customWidth="1"/>
    <col min="3" max="4" width="11.50390625" style="0" customWidth="1"/>
    <col min="5" max="5" width="8.25390625" style="11" bestFit="1" customWidth="1"/>
  </cols>
  <sheetData>
    <row r="1" spans="1:4" ht="25.5">
      <c r="A1" s="392" t="s">
        <v>273</v>
      </c>
      <c r="B1" s="392"/>
      <c r="C1" s="392"/>
      <c r="D1" s="392"/>
    </row>
    <row r="3" spans="1:4" ht="18.75">
      <c r="A3" s="108"/>
      <c r="B3" s="400" t="s">
        <v>274</v>
      </c>
      <c r="C3" s="400"/>
      <c r="D3" s="400"/>
    </row>
    <row r="4" spans="1:5" s="110" customFormat="1" ht="37.5">
      <c r="A4" s="113" t="s">
        <v>275</v>
      </c>
      <c r="B4" s="114" t="s">
        <v>276</v>
      </c>
      <c r="C4" s="115" t="s">
        <v>277</v>
      </c>
      <c r="D4" s="116" t="s">
        <v>278</v>
      </c>
      <c r="E4" s="117"/>
    </row>
    <row r="5" spans="1:6" s="111" customFormat="1" ht="26.25" customHeight="1">
      <c r="A5" s="118" t="s">
        <v>279</v>
      </c>
      <c r="B5" s="119">
        <f>'[8]Sheet1'!C11</f>
        <v>100.32851437</v>
      </c>
      <c r="C5" s="120">
        <f>'[8]Sheet1'!D11</f>
        <v>101.71424574</v>
      </c>
      <c r="D5" s="120">
        <f>'[8]Sheet1'!$E$11</f>
        <v>101.2097151</v>
      </c>
      <c r="E5" s="121"/>
      <c r="F5" s="121"/>
    </row>
    <row r="6" spans="1:5" s="111" customFormat="1" ht="26.25" customHeight="1">
      <c r="A6" s="122" t="s">
        <v>280</v>
      </c>
      <c r="B6" s="123">
        <f>'[8]Sheet1'!C12</f>
        <v>100.60530423</v>
      </c>
      <c r="C6" s="12">
        <f>'[8]Sheet1'!D12</f>
        <v>100.66625047</v>
      </c>
      <c r="D6" s="12">
        <f>'[8]Sheet1'!$E$12</f>
        <v>100.99433957</v>
      </c>
      <c r="E6" s="121"/>
    </row>
    <row r="7" spans="1:5" s="111" customFormat="1" ht="26.25" customHeight="1">
      <c r="A7" s="122" t="s">
        <v>281</v>
      </c>
      <c r="B7" s="123">
        <f>'[8]Sheet1'!C19</f>
        <v>100.11222681</v>
      </c>
      <c r="C7" s="12">
        <f>'[8]Sheet1'!D19</f>
        <v>100.94763532</v>
      </c>
      <c r="D7" s="12">
        <f>'[8]Sheet1'!E19</f>
        <v>100.51846694</v>
      </c>
      <c r="E7" s="121"/>
    </row>
    <row r="8" spans="1:5" s="111" customFormat="1" ht="26.25" customHeight="1">
      <c r="A8" s="122" t="s">
        <v>282</v>
      </c>
      <c r="B8" s="123">
        <f>'[8]Sheet1'!C20</f>
        <v>100.05556169</v>
      </c>
      <c r="C8" s="12">
        <f>'[8]Sheet1'!D20</f>
        <v>102.25773373</v>
      </c>
      <c r="D8" s="12">
        <f>'[8]Sheet1'!E20</f>
        <v>102.09034643</v>
      </c>
      <c r="E8" s="121"/>
    </row>
    <row r="9" spans="1:5" s="111" customFormat="1" ht="26.25" customHeight="1">
      <c r="A9" s="122" t="s">
        <v>283</v>
      </c>
      <c r="B9" s="123">
        <f>'[8]Sheet1'!C21</f>
        <v>100.1919571</v>
      </c>
      <c r="C9" s="12">
        <f>'[8]Sheet1'!D21</f>
        <v>100.76526339</v>
      </c>
      <c r="D9" s="12">
        <f>'[8]Sheet1'!E21</f>
        <v>100.41286154</v>
      </c>
      <c r="E9" s="121"/>
    </row>
    <row r="10" spans="1:5" s="111" customFormat="1" ht="26.25" customHeight="1">
      <c r="A10" s="122" t="s">
        <v>284</v>
      </c>
      <c r="B10" s="123">
        <f>'[8]Sheet1'!C22</f>
        <v>100.28828746</v>
      </c>
      <c r="C10" s="12">
        <f>'[8]Sheet1'!D22</f>
        <v>104.20943184</v>
      </c>
      <c r="D10" s="12">
        <f>'[8]Sheet1'!E22</f>
        <v>102.19180599</v>
      </c>
      <c r="E10" s="121"/>
    </row>
    <row r="11" spans="1:5" s="111" customFormat="1" ht="26.25" customHeight="1">
      <c r="A11" s="122" t="s">
        <v>285</v>
      </c>
      <c r="B11" s="123">
        <f>'[8]Sheet1'!C23</f>
        <v>100.46668551</v>
      </c>
      <c r="C11" s="12">
        <f>'[8]Sheet1'!D23</f>
        <v>100.38776536</v>
      </c>
      <c r="D11" s="12">
        <f>'[8]Sheet1'!E23</f>
        <v>100.08584835</v>
      </c>
      <c r="E11" s="121"/>
    </row>
    <row r="12" spans="1:5" s="111" customFormat="1" ht="26.25" customHeight="1">
      <c r="A12" s="122" t="s">
        <v>286</v>
      </c>
      <c r="B12" s="123">
        <f>'[8]Sheet1'!C24</f>
        <v>100.31934688</v>
      </c>
      <c r="C12" s="12">
        <f>'[8]Sheet1'!D24</f>
        <v>104.45892654</v>
      </c>
      <c r="D12" s="12">
        <f>'[8]Sheet1'!E24</f>
        <v>101.84256219</v>
      </c>
      <c r="E12" s="121"/>
    </row>
    <row r="13" spans="1:5" s="111" customFormat="1" ht="26.25" customHeight="1">
      <c r="A13" s="122" t="s">
        <v>287</v>
      </c>
      <c r="B13" s="123">
        <f>'[8]Sheet1'!C25</f>
        <v>99.88192404</v>
      </c>
      <c r="C13" s="12">
        <f>'[8]Sheet1'!D25</f>
        <v>99.48224323</v>
      </c>
      <c r="D13" s="12">
        <f>'[8]Sheet1'!E25</f>
        <v>99.34894586</v>
      </c>
      <c r="E13" s="121"/>
    </row>
    <row r="14" spans="1:5" s="111" customFormat="1" ht="26.25" customHeight="1">
      <c r="A14" s="124" t="s">
        <v>288</v>
      </c>
      <c r="B14" s="125">
        <f>'[8]Sheet1'!C26</f>
        <v>100.43684999</v>
      </c>
      <c r="C14" s="126">
        <f>'[8]Sheet1'!D26</f>
        <v>102.54044596</v>
      </c>
      <c r="D14" s="126">
        <f>'[8]Sheet1'!E26</f>
        <v>101.64407424</v>
      </c>
      <c r="E14" s="121"/>
    </row>
    <row r="15" ht="14.25">
      <c r="A15" s="127" t="s">
        <v>289</v>
      </c>
    </row>
  </sheetData>
  <sheetProtection/>
  <mergeCells count="2">
    <mergeCell ref="A1:D1"/>
    <mergeCell ref="B3:D3"/>
  </mergeCells>
  <printOptions horizontalCentered="1"/>
  <pageMargins left="0.75" right="0.75" top="0.83" bottom="0.98" header="0.51" footer="0.51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5"/>
  <sheetViews>
    <sheetView zoomScale="85" zoomScaleNormal="85" zoomScalePageLayoutView="0" workbookViewId="0" topLeftCell="A1">
      <selection activeCell="Q6" sqref="Q6"/>
    </sheetView>
  </sheetViews>
  <sheetFormatPr defaultColWidth="8.00390625" defaultRowHeight="14.25"/>
  <cols>
    <col min="1" max="1" width="12.375" style="85" customWidth="1"/>
    <col min="2" max="2" width="10.125" style="86" customWidth="1"/>
    <col min="3" max="3" width="8.75390625" style="86" customWidth="1"/>
    <col min="4" max="4" width="8.875" style="87" customWidth="1"/>
    <col min="5" max="5" width="7.125" style="87" customWidth="1"/>
    <col min="6" max="6" width="11.00390625" style="88" customWidth="1"/>
    <col min="7" max="7" width="7.25390625" style="87" customWidth="1"/>
    <col min="8" max="8" width="6.75390625" style="87" customWidth="1"/>
    <col min="9" max="9" width="11.125" style="88" customWidth="1"/>
    <col min="10" max="10" width="7.50390625" style="87" customWidth="1"/>
    <col min="11" max="11" width="6.50390625" style="87" customWidth="1"/>
    <col min="12" max="12" width="11.00390625" style="88" customWidth="1"/>
    <col min="13" max="13" width="7.50390625" style="89" customWidth="1"/>
    <col min="14" max="14" width="5.75390625" style="89" customWidth="1"/>
  </cols>
  <sheetData>
    <row r="1" ht="16.5" customHeight="1"/>
    <row r="2" spans="1:14" ht="33" customHeight="1">
      <c r="A2" s="402" t="s">
        <v>410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</row>
    <row r="3" spans="1:14" s="82" customFormat="1" ht="25.5" customHeight="1">
      <c r="A3" s="90"/>
      <c r="B3" s="91"/>
      <c r="C3" s="91"/>
      <c r="D3" s="92"/>
      <c r="E3" s="92"/>
      <c r="F3" s="403"/>
      <c r="G3" s="403"/>
      <c r="H3" s="93"/>
      <c r="I3" s="102"/>
      <c r="J3" s="103"/>
      <c r="K3" s="103"/>
      <c r="L3" s="404"/>
      <c r="M3" s="404"/>
      <c r="N3" s="104"/>
    </row>
    <row r="4" spans="1:14" s="83" customFormat="1" ht="39" customHeight="1">
      <c r="A4" s="94"/>
      <c r="B4" s="405" t="s">
        <v>292</v>
      </c>
      <c r="C4" s="405"/>
      <c r="D4" s="406" t="s">
        <v>52</v>
      </c>
      <c r="E4" s="406"/>
      <c r="F4" s="406" t="s">
        <v>59</v>
      </c>
      <c r="G4" s="406"/>
      <c r="H4" s="406"/>
      <c r="I4" s="406" t="s">
        <v>45</v>
      </c>
      <c r="J4" s="406"/>
      <c r="K4" s="406"/>
      <c r="L4" s="406" t="s">
        <v>293</v>
      </c>
      <c r="M4" s="406"/>
      <c r="N4" s="406"/>
    </row>
    <row r="5" spans="1:14" s="83" customFormat="1" ht="37.5">
      <c r="A5" s="94"/>
      <c r="B5" s="95" t="s">
        <v>294</v>
      </c>
      <c r="C5" s="95" t="s">
        <v>295</v>
      </c>
      <c r="D5" s="95" t="s">
        <v>118</v>
      </c>
      <c r="E5" s="95" t="s">
        <v>295</v>
      </c>
      <c r="F5" s="6" t="s">
        <v>210</v>
      </c>
      <c r="G5" s="95" t="s">
        <v>118</v>
      </c>
      <c r="H5" s="95" t="s">
        <v>295</v>
      </c>
      <c r="I5" s="6" t="s">
        <v>210</v>
      </c>
      <c r="J5" s="95" t="s">
        <v>118</v>
      </c>
      <c r="K5" s="95" t="s">
        <v>295</v>
      </c>
      <c r="L5" s="6" t="s">
        <v>210</v>
      </c>
      <c r="M5" s="95" t="s">
        <v>118</v>
      </c>
      <c r="N5" s="95" t="s">
        <v>295</v>
      </c>
    </row>
    <row r="6" spans="1:14" s="84" customFormat="1" ht="30" customHeight="1">
      <c r="A6" s="97" t="s">
        <v>119</v>
      </c>
      <c r="B6" s="98">
        <f>'[6]Sheet1'!G5</f>
        <v>7.4</v>
      </c>
      <c r="C6" s="98" t="s">
        <v>51</v>
      </c>
      <c r="D6" s="98">
        <f>'[12]2'!I5</f>
        <v>12.8</v>
      </c>
      <c r="E6" s="98" t="str">
        <f>'[6]Sheet1'!$H$6</f>
        <v>—</v>
      </c>
      <c r="F6" s="98">
        <f>'[3]Sheet1'!B5/10000</f>
        <v>726.5153</v>
      </c>
      <c r="G6" s="98">
        <f>'[3]Sheet1'!C5</f>
        <v>9.2</v>
      </c>
      <c r="H6" s="98" t="str">
        <f>'[6]Sheet1'!$H$6</f>
        <v>—</v>
      </c>
      <c r="I6" s="365">
        <f>'[1]Sheet1'!$B$3/10000</f>
        <v>209.5373</v>
      </c>
      <c r="J6" s="366">
        <f>'[1]Sheet1'!$C$3</f>
        <v>8.695435656234963</v>
      </c>
      <c r="K6" s="98" t="str">
        <f>'[6]Sheet1'!$H$6</f>
        <v>—</v>
      </c>
      <c r="L6" s="105">
        <f>'[1]Sheet1'!$D$3/10000</f>
        <v>89.9812</v>
      </c>
      <c r="M6" s="98">
        <f>'[1]Sheet1'!$E$3</f>
        <v>-16.97604166089991</v>
      </c>
      <c r="N6" s="98" t="str">
        <f>'[6]Sheet1'!$H$6</f>
        <v>—</v>
      </c>
    </row>
    <row r="7" spans="1:14" s="83" customFormat="1" ht="30" customHeight="1">
      <c r="A7" s="99" t="s">
        <v>290</v>
      </c>
      <c r="B7" s="100">
        <f>'[6]Sheet1'!$G$6</f>
        <v>-4.6</v>
      </c>
      <c r="C7" s="332">
        <f aca="true" t="shared" si="0" ref="C7:E8">RANK(B7,B$7:B$18)</f>
        <v>12</v>
      </c>
      <c r="D7" s="100">
        <f>'[12]2'!I6</f>
        <v>13.1</v>
      </c>
      <c r="E7" s="332">
        <f t="shared" si="0"/>
        <v>9</v>
      </c>
      <c r="F7" s="100">
        <f>'[3]Sheet1'!B6/10000</f>
        <v>247.0545</v>
      </c>
      <c r="G7" s="100">
        <f>'[3]Sheet1'!C6</f>
        <v>9.5</v>
      </c>
      <c r="H7" s="332">
        <f aca="true" t="shared" si="1" ref="H7:H18">RANK(G7,G$7:G$18)</f>
        <v>7</v>
      </c>
      <c r="I7" s="106">
        <f>'[1]Sheet1'!$B$11/10000</f>
        <v>19.7998</v>
      </c>
      <c r="J7" s="100">
        <f>'[1]Sheet1'!$C$11</f>
        <v>18.745127202504477</v>
      </c>
      <c r="K7" s="332">
        <f>RANK(J7,J$7:J$18)</f>
        <v>2</v>
      </c>
      <c r="L7" s="106">
        <f>'[1]Sheet1'!$D$11/10000</f>
        <v>7.0358</v>
      </c>
      <c r="M7" s="100">
        <f>'[1]Sheet1'!$E$11</f>
        <v>-11.129356187396581</v>
      </c>
      <c r="N7" s="332">
        <f>RANK(M7,M$7:M$18)</f>
        <v>6</v>
      </c>
    </row>
    <row r="8" spans="1:14" s="83" customFormat="1" ht="30" customHeight="1">
      <c r="A8" s="99" t="s">
        <v>122</v>
      </c>
      <c r="B8" s="100">
        <f>'[6]Sheet1'!$G$7</f>
        <v>9</v>
      </c>
      <c r="C8" s="332">
        <f t="shared" si="0"/>
        <v>1</v>
      </c>
      <c r="D8" s="100">
        <f>'[12]2'!I7</f>
        <v>13.3</v>
      </c>
      <c r="E8" s="332">
        <f t="shared" si="0"/>
        <v>5</v>
      </c>
      <c r="F8" s="100">
        <f>'[3]Sheet1'!B7/10000</f>
        <v>15.5811</v>
      </c>
      <c r="G8" s="100">
        <f>'[3]Sheet1'!C7</f>
        <v>9.7</v>
      </c>
      <c r="H8" s="332">
        <f t="shared" si="1"/>
        <v>5</v>
      </c>
      <c r="I8" s="106">
        <f>'[1]Sheet1'!$B$12/10000</f>
        <v>5.9874</v>
      </c>
      <c r="J8" s="100">
        <f>'[1]Sheet1'!$C$12</f>
        <v>-19.092469224220636</v>
      </c>
      <c r="K8" s="332">
        <f>RANK(J8,J$7:J$18)</f>
        <v>12</v>
      </c>
      <c r="L8" s="106">
        <f>'[1]Sheet1'!$D$12/10000</f>
        <v>1.9778</v>
      </c>
      <c r="M8" s="100">
        <f>'[1]Sheet1'!$E$12</f>
        <v>-55.08470727165372</v>
      </c>
      <c r="N8" s="332">
        <f>RANK(M8,M$7:M$18)</f>
        <v>12</v>
      </c>
    </row>
    <row r="9" spans="1:14" s="83" customFormat="1" ht="30" customHeight="1">
      <c r="A9" s="99" t="s">
        <v>123</v>
      </c>
      <c r="B9" s="100">
        <f>'[6]Sheet1'!G9</f>
        <v>7</v>
      </c>
      <c r="C9" s="332">
        <f>RANK(B9,B$7:B$18)</f>
        <v>7</v>
      </c>
      <c r="D9" s="100">
        <f>'[12]2'!I8</f>
        <v>13.4</v>
      </c>
      <c r="E9" s="332">
        <f>RANK(D9,D$7:D$18)</f>
        <v>3</v>
      </c>
      <c r="F9" s="100">
        <f>'[3]Sheet1'!B8/10000</f>
        <v>17.6896</v>
      </c>
      <c r="G9" s="100">
        <f>'[3]Sheet1'!C8</f>
        <v>9.6</v>
      </c>
      <c r="H9" s="332">
        <f t="shared" si="1"/>
        <v>6</v>
      </c>
      <c r="I9" s="106">
        <f>'[1]Sheet1'!$B$13/10000</f>
        <v>2.7945</v>
      </c>
      <c r="J9" s="100">
        <f>'[1]Sheet1'!$C$13</f>
        <v>-0.816326530612244</v>
      </c>
      <c r="K9" s="332">
        <f>RANK(J9,J$7:J$18)</f>
        <v>11</v>
      </c>
      <c r="L9" s="106">
        <f>'[1]Sheet1'!$D$13/10000</f>
        <v>1.7201</v>
      </c>
      <c r="M9" s="100">
        <f>'[1]Sheet1'!$E$13</f>
        <v>-10.205679682605975</v>
      </c>
      <c r="N9" s="332">
        <f>RANK(M9,M$7:M$18)</f>
        <v>5</v>
      </c>
    </row>
    <row r="10" spans="1:14" s="83" customFormat="1" ht="30" customHeight="1">
      <c r="A10" s="99" t="s">
        <v>124</v>
      </c>
      <c r="B10" s="100">
        <f>'[6]Sheet1'!G10</f>
        <v>8.5</v>
      </c>
      <c r="C10" s="332">
        <f aca="true" t="shared" si="2" ref="C10:E18">RANK(B10,B$7:B$18)</f>
        <v>2</v>
      </c>
      <c r="D10" s="100">
        <f>'[12]2'!I9</f>
        <v>13.3</v>
      </c>
      <c r="E10" s="332">
        <f t="shared" si="2"/>
        <v>5</v>
      </c>
      <c r="F10" s="100">
        <f>'[3]Sheet1'!B9/10000</f>
        <v>62.8494</v>
      </c>
      <c r="G10" s="100">
        <f>'[3]Sheet1'!C9</f>
        <v>9.3</v>
      </c>
      <c r="H10" s="332">
        <f t="shared" si="1"/>
        <v>10</v>
      </c>
      <c r="I10" s="106">
        <f>'[1]Sheet1'!$B$20/10000</f>
        <v>7.3257</v>
      </c>
      <c r="J10" s="100">
        <f>'[1]Sheet1'!$C$20</f>
        <v>5.974510683235195</v>
      </c>
      <c r="K10" s="332">
        <f aca="true" t="shared" si="3" ref="K10:K18">RANK(J10,J$7:J$18)</f>
        <v>7</v>
      </c>
      <c r="L10" s="106">
        <f>'[1]Sheet1'!$D$20/10000</f>
        <v>4.4211</v>
      </c>
      <c r="M10" s="100">
        <f>'[1]Sheet1'!$E$20</f>
        <v>-9.856254460189618</v>
      </c>
      <c r="N10" s="332">
        <f aca="true" t="shared" si="4" ref="N10:N18">RANK(M10,M$7:M$18)</f>
        <v>4</v>
      </c>
    </row>
    <row r="11" spans="1:14" s="83" customFormat="1" ht="30" customHeight="1">
      <c r="A11" s="99" t="s">
        <v>125</v>
      </c>
      <c r="B11" s="100">
        <f>'[6]Sheet1'!G11</f>
        <v>8.4</v>
      </c>
      <c r="C11" s="332">
        <f t="shared" si="2"/>
        <v>3</v>
      </c>
      <c r="D11" s="100">
        <f>'[12]2'!I10</f>
        <v>13.4</v>
      </c>
      <c r="E11" s="332">
        <f t="shared" si="2"/>
        <v>3</v>
      </c>
      <c r="F11" s="100">
        <f>'[3]Sheet1'!B10/10000</f>
        <v>63.387</v>
      </c>
      <c r="G11" s="100">
        <f>'[3]Sheet1'!C10</f>
        <v>10</v>
      </c>
      <c r="H11" s="332">
        <f t="shared" si="1"/>
        <v>3</v>
      </c>
      <c r="I11" s="106">
        <f>'[1]Sheet1'!$B$19/10000</f>
        <v>6.3904</v>
      </c>
      <c r="J11" s="100">
        <f>'[1]Sheet1'!$C$19</f>
        <v>7.419734409144382</v>
      </c>
      <c r="K11" s="332">
        <f t="shared" si="3"/>
        <v>4</v>
      </c>
      <c r="L11" s="106">
        <f>'[1]Sheet1'!$D$19/10000</f>
        <v>3.6171</v>
      </c>
      <c r="M11" s="100">
        <f>'[1]Sheet1'!$E$19</f>
        <v>-13.839594102093798</v>
      </c>
      <c r="N11" s="332">
        <f t="shared" si="4"/>
        <v>9</v>
      </c>
    </row>
    <row r="12" spans="1:14" s="83" customFormat="1" ht="30" customHeight="1">
      <c r="A12" s="99" t="s">
        <v>126</v>
      </c>
      <c r="B12" s="100">
        <f>'[6]Sheet1'!G12</f>
        <v>-2.7</v>
      </c>
      <c r="C12" s="332">
        <f t="shared" si="2"/>
        <v>11</v>
      </c>
      <c r="D12" s="100">
        <f>'[12]2'!I11</f>
        <v>7.7</v>
      </c>
      <c r="E12" s="332">
        <f t="shared" si="2"/>
        <v>12</v>
      </c>
      <c r="F12" s="100">
        <f>'[3]Sheet1'!B11/10000</f>
        <v>56.1927</v>
      </c>
      <c r="G12" s="100">
        <f>'[3]Sheet1'!C11</f>
        <v>2.8</v>
      </c>
      <c r="H12" s="332">
        <f t="shared" si="1"/>
        <v>12</v>
      </c>
      <c r="I12" s="106">
        <f>'[1]Sheet1'!$B$17/10000</f>
        <v>10.6898</v>
      </c>
      <c r="J12" s="100">
        <f>'[1]Sheet1'!$C$17</f>
        <v>6.041187207364487</v>
      </c>
      <c r="K12" s="332">
        <f t="shared" si="3"/>
        <v>6</v>
      </c>
      <c r="L12" s="106">
        <f>'[1]Sheet1'!$D$17/10000</f>
        <v>7.4979</v>
      </c>
      <c r="M12" s="100">
        <f>'[1]Sheet1'!$E$17</f>
        <v>7.784198723477658</v>
      </c>
      <c r="N12" s="332">
        <f t="shared" si="4"/>
        <v>2</v>
      </c>
    </row>
    <row r="13" spans="1:14" s="83" customFormat="1" ht="30" customHeight="1">
      <c r="A13" s="99" t="s">
        <v>127</v>
      </c>
      <c r="B13" s="100">
        <f>'[6]Sheet1'!G13</f>
        <v>8.3</v>
      </c>
      <c r="C13" s="332">
        <f t="shared" si="2"/>
        <v>4</v>
      </c>
      <c r="D13" s="100">
        <f>'[12]2'!I12</f>
        <v>13.8</v>
      </c>
      <c r="E13" s="332">
        <f t="shared" si="2"/>
        <v>1</v>
      </c>
      <c r="F13" s="100">
        <f>'[3]Sheet1'!B12/10000</f>
        <v>64.1091</v>
      </c>
      <c r="G13" s="100">
        <f>'[3]Sheet1'!C12</f>
        <v>10.3</v>
      </c>
      <c r="H13" s="332">
        <f t="shared" si="1"/>
        <v>1</v>
      </c>
      <c r="I13" s="106">
        <f>'[1]Sheet1'!$B$16/10000</f>
        <v>10.6437</v>
      </c>
      <c r="J13" s="100">
        <f>'[1]Sheet1'!$C$16</f>
        <v>25.94008093333649</v>
      </c>
      <c r="K13" s="332">
        <f t="shared" si="3"/>
        <v>1</v>
      </c>
      <c r="L13" s="106">
        <f>'[1]Sheet1'!$D$16/10000</f>
        <v>5.8807</v>
      </c>
      <c r="M13" s="100">
        <f>'[1]Sheet1'!$E$16</f>
        <v>18.03894018466478</v>
      </c>
      <c r="N13" s="332">
        <f t="shared" si="4"/>
        <v>1</v>
      </c>
    </row>
    <row r="14" spans="1:14" s="83" customFormat="1" ht="30" customHeight="1">
      <c r="A14" s="99" t="s">
        <v>128</v>
      </c>
      <c r="B14" s="100">
        <f>'[6]Sheet1'!G14</f>
        <v>6.7</v>
      </c>
      <c r="C14" s="332">
        <f t="shared" si="2"/>
        <v>8</v>
      </c>
      <c r="D14" s="100">
        <f>'[12]2'!I13</f>
        <v>10.2</v>
      </c>
      <c r="E14" s="332">
        <f t="shared" si="2"/>
        <v>11</v>
      </c>
      <c r="F14" s="100">
        <f>'[3]Sheet1'!B13/10000</f>
        <v>53.363</v>
      </c>
      <c r="G14" s="100">
        <f>'[3]Sheet1'!C13</f>
        <v>9</v>
      </c>
      <c r="H14" s="332">
        <f t="shared" si="1"/>
        <v>11</v>
      </c>
      <c r="I14" s="106">
        <f>'[1]Sheet1'!$B$15/10000</f>
        <v>13.6889</v>
      </c>
      <c r="J14" s="100">
        <f>'[1]Sheet1'!$C$15</f>
        <v>0.6825486720456695</v>
      </c>
      <c r="K14" s="332">
        <f t="shared" si="3"/>
        <v>9</v>
      </c>
      <c r="L14" s="106">
        <f>'[1]Sheet1'!$D$15/10000</f>
        <v>7.6421</v>
      </c>
      <c r="M14" s="100">
        <f>'[1]Sheet1'!$E$15</f>
        <v>-13.27719839765777</v>
      </c>
      <c r="N14" s="332">
        <f t="shared" si="4"/>
        <v>8</v>
      </c>
    </row>
    <row r="15" spans="1:14" s="83" customFormat="1" ht="30" customHeight="1">
      <c r="A15" s="99" t="s">
        <v>129</v>
      </c>
      <c r="B15" s="100">
        <f>'[6]Sheet1'!G15</f>
        <v>8</v>
      </c>
      <c r="C15" s="332">
        <f t="shared" si="2"/>
        <v>5</v>
      </c>
      <c r="D15" s="100">
        <f>'[12]2'!I14</f>
        <v>13.3</v>
      </c>
      <c r="E15" s="332">
        <f t="shared" si="2"/>
        <v>5</v>
      </c>
      <c r="F15" s="100">
        <f>'[3]Sheet1'!B14/10000</f>
        <v>43.8054</v>
      </c>
      <c r="G15" s="100">
        <f>'[3]Sheet1'!C14</f>
        <v>9.8</v>
      </c>
      <c r="H15" s="332">
        <f t="shared" si="1"/>
        <v>4</v>
      </c>
      <c r="I15" s="106">
        <f>'[1]Sheet1'!$B$18/10000</f>
        <v>6.8761</v>
      </c>
      <c r="J15" s="100">
        <f>'[1]Sheet1'!$C$18</f>
        <v>2.6176369633023455</v>
      </c>
      <c r="K15" s="332">
        <f t="shared" si="3"/>
        <v>8</v>
      </c>
      <c r="L15" s="106">
        <f>'[1]Sheet1'!$D$18/10000</f>
        <v>3.9751</v>
      </c>
      <c r="M15" s="100">
        <f>'[1]Sheet1'!$E$18</f>
        <v>-12.481285777190664</v>
      </c>
      <c r="N15" s="332">
        <f t="shared" si="4"/>
        <v>7</v>
      </c>
    </row>
    <row r="16" spans="1:14" s="83" customFormat="1" ht="42.75" customHeight="1">
      <c r="A16" s="99" t="s">
        <v>296</v>
      </c>
      <c r="B16" s="100">
        <f>'[6]Sheet1'!G16</f>
        <v>6</v>
      </c>
      <c r="C16" s="332">
        <f t="shared" si="2"/>
        <v>9</v>
      </c>
      <c r="D16" s="100">
        <f>'[12]2'!I15</f>
        <v>13.2</v>
      </c>
      <c r="E16" s="332">
        <f t="shared" si="2"/>
        <v>8</v>
      </c>
      <c r="F16" s="100">
        <f>'[3]Sheet1'!B15/10000</f>
        <v>67.8313</v>
      </c>
      <c r="G16" s="100">
        <f>'[3]Sheet1'!C15</f>
        <v>9.5</v>
      </c>
      <c r="H16" s="332">
        <f t="shared" si="1"/>
        <v>7</v>
      </c>
      <c r="I16" s="106">
        <f>'[1]Sheet1'!$B$8/10000</f>
        <v>24.2465</v>
      </c>
      <c r="J16" s="100">
        <f>'[1]Sheet1'!$C$8</f>
        <v>-0.5932467447276082</v>
      </c>
      <c r="K16" s="332">
        <f t="shared" si="3"/>
        <v>10</v>
      </c>
      <c r="L16" s="106">
        <f>'[1]Sheet1'!$D$8/10000</f>
        <v>9.2964</v>
      </c>
      <c r="M16" s="100">
        <f>'[1]Sheet1'!$E$8</f>
        <v>-21.20626525630594</v>
      </c>
      <c r="N16" s="332">
        <f t="shared" si="4"/>
        <v>10</v>
      </c>
    </row>
    <row r="17" spans="1:14" s="83" customFormat="1" ht="30" customHeight="1">
      <c r="A17" s="99" t="s">
        <v>291</v>
      </c>
      <c r="B17" s="100">
        <f>'[6]Sheet1'!G17</f>
        <v>2.5</v>
      </c>
      <c r="C17" s="332">
        <f t="shared" si="2"/>
        <v>10</v>
      </c>
      <c r="D17" s="100">
        <f>'[12]2'!I16</f>
        <v>13.7</v>
      </c>
      <c r="E17" s="332">
        <f t="shared" si="2"/>
        <v>2</v>
      </c>
      <c r="F17" s="100">
        <f>'[3]Sheet1'!B16/10000</f>
        <v>13.4971</v>
      </c>
      <c r="G17" s="100">
        <f>'[3]Sheet1'!C16</f>
        <v>10.1</v>
      </c>
      <c r="H17" s="332">
        <f t="shared" si="1"/>
        <v>2</v>
      </c>
      <c r="I17" s="106">
        <f>'[1]Sheet1'!$B$9/10000</f>
        <v>4.7201</v>
      </c>
      <c r="J17" s="100">
        <f>'[1]Sheet1'!$C$9</f>
        <v>11.268004054595607</v>
      </c>
      <c r="K17" s="332">
        <f t="shared" si="3"/>
        <v>3</v>
      </c>
      <c r="L17" s="106">
        <f>'[1]Sheet1'!$D$9/10000</f>
        <v>1.9472</v>
      </c>
      <c r="M17" s="100">
        <f>'[1]Sheet1'!$E$9</f>
        <v>3.0210041796730422</v>
      </c>
      <c r="N17" s="332">
        <f t="shared" si="4"/>
        <v>3</v>
      </c>
    </row>
    <row r="18" spans="1:14" s="83" customFormat="1" ht="30" customHeight="1">
      <c r="A18" s="99" t="s">
        <v>130</v>
      </c>
      <c r="B18" s="100">
        <f>'[6]Sheet1'!G18</f>
        <v>7.6</v>
      </c>
      <c r="C18" s="332">
        <f t="shared" si="2"/>
        <v>6</v>
      </c>
      <c r="D18" s="100">
        <f>'[12]2'!I17</f>
        <v>12.9</v>
      </c>
      <c r="E18" s="332">
        <f t="shared" si="2"/>
        <v>10</v>
      </c>
      <c r="F18" s="100">
        <f>'[3]Sheet1'!B17/10000</f>
        <v>6.0907</v>
      </c>
      <c r="G18" s="100">
        <f>'[3]Sheet1'!C17</f>
        <v>9.4</v>
      </c>
      <c r="H18" s="332">
        <f t="shared" si="1"/>
        <v>9</v>
      </c>
      <c r="I18" s="106">
        <f>'[1]Sheet1'!$B$7/10000</f>
        <v>1.339</v>
      </c>
      <c r="J18" s="100">
        <f>'[1]Sheet1'!$C$7</f>
        <v>7.35188006093162</v>
      </c>
      <c r="K18" s="332">
        <f t="shared" si="3"/>
        <v>5</v>
      </c>
      <c r="L18" s="106">
        <f>'[1]Sheet1'!$D$7/10000</f>
        <v>0.7335</v>
      </c>
      <c r="M18" s="100">
        <f>'[1]Sheet1'!$E$7</f>
        <v>-29.902522935779814</v>
      </c>
      <c r="N18" s="332">
        <f t="shared" si="4"/>
        <v>11</v>
      </c>
    </row>
    <row r="19" spans="1:14" s="83" customFormat="1" ht="65.25" customHeight="1">
      <c r="A19" s="401"/>
      <c r="B19" s="401"/>
      <c r="C19" s="401"/>
      <c r="D19" s="401"/>
      <c r="E19" s="401"/>
      <c r="F19" s="401"/>
      <c r="G19" s="401"/>
      <c r="H19" s="401"/>
      <c r="I19" s="401"/>
      <c r="J19" s="401"/>
      <c r="K19" s="401"/>
      <c r="L19" s="401"/>
      <c r="M19" s="401"/>
      <c r="N19" s="101"/>
    </row>
    <row r="20" spans="1:5" ht="14.25">
      <c r="A20" s="85" t="s">
        <v>297</v>
      </c>
      <c r="D20" s="88"/>
      <c r="E20" s="88"/>
    </row>
    <row r="21" spans="4:5" ht="14.25">
      <c r="D21" s="88"/>
      <c r="E21" s="88"/>
    </row>
    <row r="22" spans="4:5" ht="14.25">
      <c r="D22" s="88"/>
      <c r="E22" s="88"/>
    </row>
    <row r="23" spans="4:5" ht="14.25">
      <c r="D23" s="88"/>
      <c r="E23" s="88"/>
    </row>
    <row r="24" spans="4:5" ht="14.25">
      <c r="D24" s="88"/>
      <c r="E24" s="88"/>
    </row>
    <row r="25" spans="4:5" ht="14.25">
      <c r="D25" s="88"/>
      <c r="E25" s="88"/>
    </row>
    <row r="26" spans="4:5" ht="14.25">
      <c r="D26" s="88"/>
      <c r="E26" s="88"/>
    </row>
    <row r="27" spans="4:5" ht="14.25">
      <c r="D27" s="88"/>
      <c r="E27" s="88"/>
    </row>
    <row r="28" spans="4:5" ht="14.25">
      <c r="D28" s="88"/>
      <c r="E28" s="88"/>
    </row>
    <row r="29" spans="4:5" ht="14.25">
      <c r="D29" s="88"/>
      <c r="E29" s="88"/>
    </row>
    <row r="30" spans="4:5" ht="14.25">
      <c r="D30" s="88"/>
      <c r="E30" s="88"/>
    </row>
    <row r="31" spans="4:5" ht="14.25">
      <c r="D31" s="88"/>
      <c r="E31" s="88"/>
    </row>
    <row r="32" spans="4:5" ht="14.25">
      <c r="D32" s="88"/>
      <c r="E32" s="88"/>
    </row>
    <row r="33" spans="4:5" ht="14.25">
      <c r="D33" s="88"/>
      <c r="E33" s="88"/>
    </row>
    <row r="34" spans="4:5" ht="14.25">
      <c r="D34" s="88"/>
      <c r="E34" s="88"/>
    </row>
    <row r="35" spans="4:5" ht="14.25">
      <c r="D35" s="88"/>
      <c r="E35" s="88"/>
    </row>
    <row r="36" spans="4:5" ht="14.25">
      <c r="D36" s="88"/>
      <c r="E36" s="88"/>
    </row>
    <row r="37" spans="4:5" ht="14.25">
      <c r="D37" s="88"/>
      <c r="E37" s="88"/>
    </row>
    <row r="38" spans="4:5" ht="14.25">
      <c r="D38" s="88"/>
      <c r="E38" s="88"/>
    </row>
    <row r="39" spans="4:5" ht="14.25">
      <c r="D39" s="88"/>
      <c r="E39" s="88"/>
    </row>
    <row r="40" spans="4:5" ht="14.25">
      <c r="D40" s="88"/>
      <c r="E40" s="88"/>
    </row>
    <row r="41" spans="4:5" ht="14.25">
      <c r="D41" s="88"/>
      <c r="E41" s="88"/>
    </row>
    <row r="42" spans="4:5" ht="14.25">
      <c r="D42" s="88"/>
      <c r="E42" s="88"/>
    </row>
    <row r="43" spans="4:5" ht="14.25">
      <c r="D43" s="88"/>
      <c r="E43" s="88"/>
    </row>
    <row r="44" spans="4:5" ht="14.25">
      <c r="D44" s="88"/>
      <c r="E44" s="88"/>
    </row>
    <row r="45" spans="4:5" ht="14.25">
      <c r="D45" s="88"/>
      <c r="E45" s="88"/>
    </row>
  </sheetData>
  <sheetProtection/>
  <mergeCells count="9">
    <mergeCell ref="A19:M19"/>
    <mergeCell ref="A2:N2"/>
    <mergeCell ref="F3:G3"/>
    <mergeCell ref="L3:M3"/>
    <mergeCell ref="B4:C4"/>
    <mergeCell ref="D4:E4"/>
    <mergeCell ref="F4:H4"/>
    <mergeCell ref="I4:K4"/>
    <mergeCell ref="L4:N4"/>
  </mergeCells>
  <printOptions horizontalCentered="1"/>
  <pageMargins left="0.39" right="0.39" top="0.51" bottom="0.43" header="0.47" footer="0.51"/>
  <pageSetup fitToHeight="1" fitToWidth="1" horizontalDpi="600" verticalDpi="600" orientation="landscape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S12"/>
  <sheetViews>
    <sheetView zoomScalePageLayoutView="0" workbookViewId="0" topLeftCell="A1">
      <selection activeCell="G6" sqref="G6"/>
    </sheetView>
  </sheetViews>
  <sheetFormatPr defaultColWidth="8.00390625" defaultRowHeight="14.25"/>
  <cols>
    <col min="1" max="1" width="29.375" style="69" customWidth="1"/>
    <col min="2" max="2" width="7.125" style="68" bestFit="1" customWidth="1"/>
    <col min="3" max="3" width="14.375" style="68" customWidth="1"/>
    <col min="4" max="4" width="15.50390625" style="68" customWidth="1"/>
    <col min="5" max="32" width="9.00390625" style="69" customWidth="1"/>
    <col min="33" max="128" width="8.00390625" style="69" customWidth="1"/>
    <col min="129" max="149" width="9.00390625" style="69" customWidth="1"/>
    <col min="150" max="16384" width="8.00390625" style="69" customWidth="1"/>
  </cols>
  <sheetData>
    <row r="1" spans="1:4" ht="31.5" customHeight="1">
      <c r="A1" s="368" t="s">
        <v>411</v>
      </c>
      <c r="B1" s="368"/>
      <c r="C1" s="368"/>
      <c r="D1" s="368"/>
    </row>
    <row r="2" spans="1:4" ht="15.75" customHeight="1">
      <c r="A2" s="70"/>
      <c r="B2" s="70"/>
      <c r="C2" s="70"/>
      <c r="D2" s="70"/>
    </row>
    <row r="3" spans="1:4" s="67" customFormat="1" ht="27.75" customHeight="1">
      <c r="A3" s="71" t="s">
        <v>36</v>
      </c>
      <c r="B3" s="72" t="s">
        <v>37</v>
      </c>
      <c r="C3" s="73" t="s">
        <v>192</v>
      </c>
      <c r="D3" s="74" t="s">
        <v>39</v>
      </c>
    </row>
    <row r="4" spans="1:4" s="67" customFormat="1" ht="34.5" customHeight="1">
      <c r="A4" s="78" t="s">
        <v>298</v>
      </c>
      <c r="B4" s="76" t="s">
        <v>41</v>
      </c>
      <c r="C4" s="77">
        <v>18.3</v>
      </c>
      <c r="D4" s="77">
        <v>44.8</v>
      </c>
    </row>
    <row r="5" spans="1:9" s="67" customFormat="1" ht="34.5" customHeight="1">
      <c r="A5" s="78" t="s">
        <v>45</v>
      </c>
      <c r="B5" s="76" t="s">
        <v>41</v>
      </c>
      <c r="C5" s="77">
        <v>6.6</v>
      </c>
      <c r="D5" s="77">
        <v>23.2</v>
      </c>
      <c r="I5" s="67" t="s">
        <v>53</v>
      </c>
    </row>
    <row r="6" spans="1:4" s="67" customFormat="1" ht="34.5" customHeight="1">
      <c r="A6" s="78" t="s">
        <v>293</v>
      </c>
      <c r="B6" s="76" t="s">
        <v>41</v>
      </c>
      <c r="C6" s="77" t="s">
        <v>11</v>
      </c>
      <c r="D6" s="77" t="s">
        <v>11</v>
      </c>
    </row>
    <row r="7" spans="1:4" s="67" customFormat="1" ht="34.5" customHeight="1">
      <c r="A7" s="78" t="s">
        <v>292</v>
      </c>
      <c r="B7" s="76" t="s">
        <v>41</v>
      </c>
      <c r="C7" s="77" t="s">
        <v>11</v>
      </c>
      <c r="D7" s="77">
        <v>9.3</v>
      </c>
    </row>
    <row r="8" spans="1:4" s="67" customFormat="1" ht="34.5" customHeight="1">
      <c r="A8" s="78" t="s">
        <v>52</v>
      </c>
      <c r="B8" s="76" t="s">
        <v>41</v>
      </c>
      <c r="C8" s="77">
        <v>54</v>
      </c>
      <c r="D8" s="77">
        <v>17.9</v>
      </c>
    </row>
    <row r="9" spans="1:4" s="67" customFormat="1" ht="34.5" customHeight="1">
      <c r="A9" s="78" t="s">
        <v>299</v>
      </c>
      <c r="B9" s="76" t="s">
        <v>300</v>
      </c>
      <c r="C9" s="77">
        <v>36.5</v>
      </c>
      <c r="D9" s="77">
        <v>5.9</v>
      </c>
    </row>
    <row r="10" spans="1:4" s="67" customFormat="1" ht="34.5" customHeight="1">
      <c r="A10" s="79" t="s">
        <v>60</v>
      </c>
      <c r="B10" s="76" t="s">
        <v>65</v>
      </c>
      <c r="C10" s="77">
        <v>15.3</v>
      </c>
      <c r="D10" s="80">
        <v>150.9</v>
      </c>
    </row>
    <row r="11" spans="1:4" ht="32.25" customHeight="1">
      <c r="A11" s="407" t="s">
        <v>413</v>
      </c>
      <c r="B11" s="369"/>
      <c r="C11" s="369"/>
      <c r="D11" s="369"/>
    </row>
    <row r="12" spans="1:149" s="68" customFormat="1" ht="14.25">
      <c r="A12" s="81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</row>
  </sheetData>
  <sheetProtection/>
  <mergeCells count="2">
    <mergeCell ref="A1:D1"/>
    <mergeCell ref="A11:D1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T31"/>
  <sheetViews>
    <sheetView zoomScale="55" zoomScaleNormal="55" zoomScalePageLayoutView="0" workbookViewId="0" topLeftCell="A1">
      <selection activeCell="K9" sqref="K9"/>
    </sheetView>
  </sheetViews>
  <sheetFormatPr defaultColWidth="10.00390625" defaultRowHeight="14.25"/>
  <cols>
    <col min="1" max="1" width="50.00390625" style="41" customWidth="1"/>
    <col min="2" max="2" width="14.50390625" style="41" customWidth="1"/>
    <col min="3" max="5" width="15.625" style="41" customWidth="1"/>
    <col min="6" max="6" width="15.625" style="42" customWidth="1"/>
    <col min="7" max="7" width="10.00390625" style="41" customWidth="1"/>
    <col min="8" max="8" width="10.875" style="41" customWidth="1"/>
    <col min="9" max="16384" width="10.00390625" style="41" customWidth="1"/>
  </cols>
  <sheetData>
    <row r="1" spans="1:6" ht="45.75" customHeight="1" thickBot="1">
      <c r="A1" s="408" t="s">
        <v>317</v>
      </c>
      <c r="B1" s="408"/>
      <c r="C1" s="408"/>
      <c r="D1" s="408"/>
      <c r="E1" s="408"/>
      <c r="F1" s="408"/>
    </row>
    <row r="2" spans="1:16" s="37" customFormat="1" ht="36" customHeight="1">
      <c r="A2" s="413" t="s">
        <v>301</v>
      </c>
      <c r="B2" s="410" t="s">
        <v>318</v>
      </c>
      <c r="C2" s="409" t="s">
        <v>319</v>
      </c>
      <c r="D2" s="410"/>
      <c r="E2" s="411" t="s">
        <v>320</v>
      </c>
      <c r="F2" s="412"/>
      <c r="H2" s="41"/>
      <c r="I2" s="41"/>
      <c r="J2" s="41"/>
      <c r="K2" s="41"/>
      <c r="L2" s="41"/>
      <c r="M2" s="41"/>
      <c r="N2" s="41"/>
      <c r="O2" s="41"/>
      <c r="P2" s="41"/>
    </row>
    <row r="3" spans="1:16" s="37" customFormat="1" ht="36" customHeight="1">
      <c r="A3" s="414"/>
      <c r="B3" s="415"/>
      <c r="C3" s="43" t="s">
        <v>321</v>
      </c>
      <c r="D3" s="43" t="s">
        <v>322</v>
      </c>
      <c r="E3" s="43" t="s">
        <v>321</v>
      </c>
      <c r="F3" s="44" t="s">
        <v>322</v>
      </c>
      <c r="H3" s="41"/>
      <c r="I3" s="41"/>
      <c r="J3" s="41"/>
      <c r="K3" s="41"/>
      <c r="L3" s="41"/>
      <c r="M3" s="41"/>
      <c r="N3" s="41"/>
      <c r="O3" s="41"/>
      <c r="P3" s="41"/>
    </row>
    <row r="4" spans="1:6" ht="36.75" customHeight="1">
      <c r="A4" s="45" t="s">
        <v>323</v>
      </c>
      <c r="B4" s="46" t="s">
        <v>324</v>
      </c>
      <c r="C4" s="312" t="s">
        <v>325</v>
      </c>
      <c r="D4" s="312">
        <v>6.9</v>
      </c>
      <c r="E4" s="313" t="s">
        <v>51</v>
      </c>
      <c r="F4" s="313">
        <v>6.9</v>
      </c>
    </row>
    <row r="5" spans="1:6" ht="36.75" customHeight="1">
      <c r="A5" s="314" t="s">
        <v>326</v>
      </c>
      <c r="B5" s="46" t="s">
        <v>327</v>
      </c>
      <c r="C5" s="312">
        <v>1535.69</v>
      </c>
      <c r="D5" s="312">
        <v>12.1</v>
      </c>
      <c r="E5" s="313">
        <v>1361.32</v>
      </c>
      <c r="F5" s="313">
        <v>15.7</v>
      </c>
    </row>
    <row r="6" spans="1:6" ht="36.75" customHeight="1">
      <c r="A6" s="45" t="s">
        <v>328</v>
      </c>
      <c r="B6" s="46" t="s">
        <v>324</v>
      </c>
      <c r="C6" s="49" t="s">
        <v>325</v>
      </c>
      <c r="D6" s="49">
        <v>10.4</v>
      </c>
      <c r="E6" s="313">
        <v>14749.59</v>
      </c>
      <c r="F6" s="313">
        <v>12.6</v>
      </c>
    </row>
    <row r="7" spans="1:6" ht="36.75" customHeight="1">
      <c r="A7" s="45" t="s">
        <v>329</v>
      </c>
      <c r="B7" s="46" t="s">
        <v>324</v>
      </c>
      <c r="C7" s="49">
        <v>1930.2882</v>
      </c>
      <c r="D7" s="49">
        <v>11.3</v>
      </c>
      <c r="E7" s="313">
        <v>1734.03</v>
      </c>
      <c r="F7" s="313">
        <v>15.1</v>
      </c>
    </row>
    <row r="8" spans="1:16" s="38" customFormat="1" ht="36.75" customHeight="1">
      <c r="A8" s="45" t="s">
        <v>330</v>
      </c>
      <c r="B8" s="46" t="s">
        <v>331</v>
      </c>
      <c r="C8" s="49">
        <v>4474.1849</v>
      </c>
      <c r="D8" s="49">
        <v>8.9</v>
      </c>
      <c r="E8" s="313">
        <v>4106.945</v>
      </c>
      <c r="F8" s="313">
        <v>15</v>
      </c>
      <c r="H8" s="41"/>
      <c r="I8" s="41"/>
      <c r="J8" s="41"/>
      <c r="K8" s="41"/>
      <c r="L8" s="41"/>
      <c r="M8" s="41"/>
      <c r="N8" s="41"/>
      <c r="O8" s="41"/>
      <c r="P8" s="41"/>
    </row>
    <row r="9" spans="1:16" s="38" customFormat="1" ht="36.75" customHeight="1">
      <c r="A9" s="45" t="s">
        <v>332</v>
      </c>
      <c r="B9" s="46" t="s">
        <v>324</v>
      </c>
      <c r="C9" s="49">
        <v>2571.7004</v>
      </c>
      <c r="D9" s="49">
        <v>23.2</v>
      </c>
      <c r="E9" s="313">
        <v>2087.2841</v>
      </c>
      <c r="F9" s="313">
        <v>24.3</v>
      </c>
      <c r="H9" s="41"/>
      <c r="I9" s="41"/>
      <c r="J9" s="41"/>
      <c r="K9" s="41"/>
      <c r="L9" s="41"/>
      <c r="M9" s="41"/>
      <c r="N9" s="41"/>
      <c r="O9" s="41"/>
      <c r="P9" s="41"/>
    </row>
    <row r="10" spans="1:6" ht="36.75" customHeight="1">
      <c r="A10" s="50" t="s">
        <v>333</v>
      </c>
      <c r="B10" s="46" t="s">
        <v>324</v>
      </c>
      <c r="C10" s="49">
        <v>8440.9231</v>
      </c>
      <c r="D10" s="49">
        <v>10.2</v>
      </c>
      <c r="E10" s="313">
        <v>8053.7847</v>
      </c>
      <c r="F10" s="313">
        <v>10.8</v>
      </c>
    </row>
    <row r="11" spans="1:6" ht="36.75" customHeight="1">
      <c r="A11" s="315" t="s">
        <v>334</v>
      </c>
      <c r="B11" s="46" t="s">
        <v>324</v>
      </c>
      <c r="C11" s="47">
        <v>2983.1</v>
      </c>
      <c r="D11" s="47">
        <v>7.8</v>
      </c>
      <c r="E11" s="313">
        <v>3256.3</v>
      </c>
      <c r="F11" s="313">
        <v>9.2</v>
      </c>
    </row>
    <row r="12" spans="1:6" ht="36.75" customHeight="1">
      <c r="A12" s="45" t="s">
        <v>302</v>
      </c>
      <c r="B12" s="46" t="s">
        <v>324</v>
      </c>
      <c r="C12" s="47">
        <v>2958.31</v>
      </c>
      <c r="D12" s="47">
        <v>7.03</v>
      </c>
      <c r="E12" s="313">
        <v>2764.1015971709007</v>
      </c>
      <c r="F12" s="313">
        <v>7.58714061643611</v>
      </c>
    </row>
    <row r="13" spans="1:6" ht="36.75" customHeight="1">
      <c r="A13" s="51" t="s">
        <v>335</v>
      </c>
      <c r="B13" s="52" t="s">
        <v>324</v>
      </c>
      <c r="C13" s="47">
        <v>1711.98</v>
      </c>
      <c r="D13" s="47">
        <v>1.2</v>
      </c>
      <c r="E13" s="313">
        <v>1691.6787</v>
      </c>
      <c r="F13" s="313">
        <v>7.501202628052085</v>
      </c>
    </row>
    <row r="14" spans="1:16" s="39" customFormat="1" ht="36.75" customHeight="1">
      <c r="A14" s="51" t="s">
        <v>336</v>
      </c>
      <c r="B14" s="52" t="s">
        <v>324</v>
      </c>
      <c r="C14" s="47">
        <v>1172.76</v>
      </c>
      <c r="D14" s="47">
        <v>18.76</v>
      </c>
      <c r="E14" s="47">
        <v>987.4952</v>
      </c>
      <c r="F14" s="48">
        <v>15.96220799693365</v>
      </c>
      <c r="H14" s="41"/>
      <c r="I14" s="41"/>
      <c r="J14" s="41"/>
      <c r="K14" s="41"/>
      <c r="L14" s="41"/>
      <c r="M14" s="41"/>
      <c r="N14" s="41"/>
      <c r="O14" s="41"/>
      <c r="P14" s="41"/>
    </row>
    <row r="15" spans="1:6" ht="36.75" customHeight="1">
      <c r="A15" s="45" t="s">
        <v>303</v>
      </c>
      <c r="B15" s="46" t="s">
        <v>324</v>
      </c>
      <c r="C15" s="47">
        <v>4504.85</v>
      </c>
      <c r="D15" s="47">
        <v>12.17</v>
      </c>
      <c r="E15" s="47">
        <v>4016.1707</v>
      </c>
      <c r="F15" s="48">
        <v>19.642945928602355</v>
      </c>
    </row>
    <row r="16" spans="1:6" ht="36.75" customHeight="1">
      <c r="A16" s="53" t="s">
        <v>337</v>
      </c>
      <c r="B16" s="54" t="s">
        <v>338</v>
      </c>
      <c r="C16" s="47">
        <v>1542.21543668</v>
      </c>
      <c r="D16" s="47">
        <v>29.56513618646144</v>
      </c>
      <c r="E16" s="47">
        <v>1209.14111211</v>
      </c>
      <c r="F16" s="48">
        <v>67.40454319829954</v>
      </c>
    </row>
    <row r="17" spans="1:6" ht="36.75" customHeight="1">
      <c r="A17" s="53" t="s">
        <v>339</v>
      </c>
      <c r="B17" s="54" t="s">
        <v>338</v>
      </c>
      <c r="C17" s="47">
        <v>975.2715651799999</v>
      </c>
      <c r="D17" s="47">
        <v>28.998964963855826</v>
      </c>
      <c r="E17" s="47">
        <v>773.5678824</v>
      </c>
      <c r="F17" s="48">
        <v>68.12933659723612</v>
      </c>
    </row>
    <row r="18" spans="1:6" ht="36.75" customHeight="1">
      <c r="A18" s="53" t="s">
        <v>340</v>
      </c>
      <c r="B18" s="54" t="s">
        <v>338</v>
      </c>
      <c r="C18" s="47">
        <v>566.9438715</v>
      </c>
      <c r="D18" s="47">
        <v>30.55079494027353</v>
      </c>
      <c r="E18" s="47">
        <v>435.57322971</v>
      </c>
      <c r="F18" s="48">
        <v>66.13261417062498</v>
      </c>
    </row>
    <row r="19" spans="1:16" s="40" customFormat="1" ht="36.75" customHeight="1">
      <c r="A19" s="45" t="s">
        <v>341</v>
      </c>
      <c r="B19" s="54" t="s">
        <v>338</v>
      </c>
      <c r="C19" s="47">
        <v>3423.27</v>
      </c>
      <c r="D19" s="47">
        <v>16.804457531638434</v>
      </c>
      <c r="E19" s="47">
        <v>2930.77</v>
      </c>
      <c r="F19" s="48">
        <v>15.6</v>
      </c>
      <c r="H19" s="41"/>
      <c r="I19" s="41"/>
      <c r="J19" s="41"/>
      <c r="K19" s="41"/>
      <c r="L19" s="41"/>
      <c r="M19" s="41"/>
      <c r="N19" s="41"/>
      <c r="O19" s="41"/>
      <c r="P19" s="41"/>
    </row>
    <row r="20" spans="1:150" ht="36.75" customHeight="1">
      <c r="A20" s="45" t="s">
        <v>342</v>
      </c>
      <c r="B20" s="54" t="s">
        <v>343</v>
      </c>
      <c r="C20" s="47">
        <v>96.2354</v>
      </c>
      <c r="D20" s="47">
        <v>14.62</v>
      </c>
      <c r="E20" s="47">
        <v>83.9632</v>
      </c>
      <c r="F20" s="48">
        <v>12.4</v>
      </c>
      <c r="G20" s="40"/>
      <c r="Q20" s="55"/>
      <c r="R20" s="56"/>
      <c r="S20" s="55"/>
      <c r="T20" s="56"/>
      <c r="U20" s="55"/>
      <c r="V20" s="56"/>
      <c r="W20" s="55"/>
      <c r="X20" s="56"/>
      <c r="Y20" s="55"/>
      <c r="Z20" s="56"/>
      <c r="AA20" s="55"/>
      <c r="AB20" s="56"/>
      <c r="AC20" s="55"/>
      <c r="AD20" s="56"/>
      <c r="AE20" s="55"/>
      <c r="AF20" s="56"/>
      <c r="AG20" s="55"/>
      <c r="AH20" s="56"/>
      <c r="AI20" s="55"/>
      <c r="AJ20" s="56"/>
      <c r="AK20" s="55"/>
      <c r="AL20" s="56"/>
      <c r="AM20" s="55"/>
      <c r="AN20" s="56"/>
      <c r="AO20" s="55"/>
      <c r="AP20" s="56"/>
      <c r="AQ20" s="55"/>
      <c r="AR20" s="56"/>
      <c r="AS20" s="55"/>
      <c r="AT20" s="56"/>
      <c r="AU20" s="55"/>
      <c r="AV20" s="56"/>
      <c r="AW20" s="55"/>
      <c r="AX20" s="56"/>
      <c r="AY20" s="55"/>
      <c r="AZ20" s="56"/>
      <c r="BA20" s="55"/>
      <c r="BB20" s="56"/>
      <c r="BC20" s="55"/>
      <c r="BD20" s="56"/>
      <c r="BE20" s="55"/>
      <c r="BF20" s="56"/>
      <c r="BG20" s="55"/>
      <c r="BH20" s="56"/>
      <c r="BI20" s="55"/>
      <c r="BJ20" s="56"/>
      <c r="BK20" s="55"/>
      <c r="BL20" s="56"/>
      <c r="BM20" s="55"/>
      <c r="BN20" s="56"/>
      <c r="BO20" s="55"/>
      <c r="BP20" s="56"/>
      <c r="BQ20" s="55"/>
      <c r="BR20" s="56"/>
      <c r="BS20" s="55"/>
      <c r="BT20" s="56"/>
      <c r="BU20" s="55"/>
      <c r="BV20" s="56"/>
      <c r="BW20" s="55"/>
      <c r="BX20" s="56"/>
      <c r="BY20" s="55"/>
      <c r="BZ20" s="56"/>
      <c r="CA20" s="55"/>
      <c r="CB20" s="56"/>
      <c r="CC20" s="55"/>
      <c r="CD20" s="56"/>
      <c r="CE20" s="55"/>
      <c r="CF20" s="56"/>
      <c r="CG20" s="55"/>
      <c r="CH20" s="56"/>
      <c r="CI20" s="55"/>
      <c r="CJ20" s="56"/>
      <c r="CK20" s="55"/>
      <c r="CL20" s="56"/>
      <c r="CM20" s="55"/>
      <c r="CN20" s="56"/>
      <c r="CO20" s="55"/>
      <c r="CP20" s="56"/>
      <c r="CQ20" s="55"/>
      <c r="CR20" s="56"/>
      <c r="CS20" s="55"/>
      <c r="CT20" s="56"/>
      <c r="CU20" s="55"/>
      <c r="CV20" s="56"/>
      <c r="CW20" s="55"/>
      <c r="CX20" s="56"/>
      <c r="CY20" s="55"/>
      <c r="CZ20" s="56"/>
      <c r="DA20" s="55"/>
      <c r="DB20" s="56"/>
      <c r="DC20" s="55"/>
      <c r="DD20" s="56"/>
      <c r="DE20" s="55"/>
      <c r="DF20" s="56"/>
      <c r="DG20" s="55"/>
      <c r="DH20" s="56"/>
      <c r="DI20" s="55"/>
      <c r="DJ20" s="56"/>
      <c r="DK20" s="55"/>
      <c r="DL20" s="56"/>
      <c r="DM20" s="55"/>
      <c r="DN20" s="56"/>
      <c r="DO20" s="55"/>
      <c r="DP20" s="56"/>
      <c r="DQ20" s="55"/>
      <c r="DR20" s="56"/>
      <c r="DS20" s="55"/>
      <c r="DT20" s="56"/>
      <c r="DU20" s="55"/>
      <c r="DV20" s="56"/>
      <c r="DW20" s="55"/>
      <c r="DX20" s="56"/>
      <c r="DY20" s="55"/>
      <c r="DZ20" s="56"/>
      <c r="EA20" s="55"/>
      <c r="EB20" s="56"/>
      <c r="EC20" s="55"/>
      <c r="ED20" s="56"/>
      <c r="EE20" s="55"/>
      <c r="EF20" s="56"/>
      <c r="EG20" s="55"/>
      <c r="EH20" s="56"/>
      <c r="EI20" s="55"/>
      <c r="EJ20" s="56"/>
      <c r="EK20" s="55"/>
      <c r="EL20" s="56"/>
      <c r="EM20" s="55"/>
      <c r="EN20" s="56"/>
      <c r="EO20" s="55"/>
      <c r="EP20" s="56"/>
      <c r="EQ20" s="55"/>
      <c r="ER20" s="56"/>
      <c r="ES20" s="65"/>
      <c r="ET20" s="66"/>
    </row>
    <row r="21" spans="1:16" s="40" customFormat="1" ht="36.75" customHeight="1">
      <c r="A21" s="57" t="s">
        <v>344</v>
      </c>
      <c r="B21" s="58" t="s">
        <v>338</v>
      </c>
      <c r="C21" s="47">
        <v>48833.46</v>
      </c>
      <c r="D21" s="47">
        <v>5.5</v>
      </c>
      <c r="E21" s="47">
        <v>46295.49</v>
      </c>
      <c r="F21" s="48">
        <v>14.349747208100013</v>
      </c>
      <c r="H21" s="41"/>
      <c r="I21" s="41"/>
      <c r="J21" s="41"/>
      <c r="K21" s="41"/>
      <c r="L21" s="41"/>
      <c r="M21" s="41"/>
      <c r="N21" s="41"/>
      <c r="O21" s="41"/>
      <c r="P21" s="41"/>
    </row>
    <row r="22" spans="1:16" s="40" customFormat="1" ht="36.75" customHeight="1">
      <c r="A22" s="50" t="s">
        <v>345</v>
      </c>
      <c r="B22" s="54" t="s">
        <v>338</v>
      </c>
      <c r="C22" s="47">
        <v>34910.77</v>
      </c>
      <c r="D22" s="47">
        <v>13.9</v>
      </c>
      <c r="E22" s="47">
        <v>30635.86</v>
      </c>
      <c r="F22" s="48">
        <v>15.049700751491741</v>
      </c>
      <c r="G22" s="316"/>
      <c r="H22" s="41"/>
      <c r="I22" s="41"/>
      <c r="J22" s="41"/>
      <c r="K22" s="41"/>
      <c r="L22" s="41"/>
      <c r="M22" s="41"/>
      <c r="N22" s="41"/>
      <c r="O22" s="41"/>
      <c r="P22" s="41"/>
    </row>
    <row r="23" spans="1:7" ht="36.75" customHeight="1">
      <c r="A23" s="59" t="s">
        <v>346</v>
      </c>
      <c r="B23" s="60" t="s">
        <v>7</v>
      </c>
      <c r="C23" s="47">
        <v>101.66695705</v>
      </c>
      <c r="D23" s="47" t="s">
        <v>347</v>
      </c>
      <c r="E23" s="317">
        <v>101.46498028</v>
      </c>
      <c r="F23" s="313" t="s">
        <v>51</v>
      </c>
      <c r="G23" s="40"/>
    </row>
    <row r="24" spans="1:6" ht="36.75" customHeight="1">
      <c r="A24" s="50" t="s">
        <v>348</v>
      </c>
      <c r="B24" s="54" t="s">
        <v>7</v>
      </c>
      <c r="C24" s="47">
        <v>101.90922352</v>
      </c>
      <c r="D24" s="47" t="s">
        <v>347</v>
      </c>
      <c r="E24" s="317">
        <v>101.24637967</v>
      </c>
      <c r="F24" s="313" t="s">
        <v>51</v>
      </c>
    </row>
    <row r="25" spans="1:6" ht="36.75" customHeight="1">
      <c r="A25" s="50" t="s">
        <v>349</v>
      </c>
      <c r="B25" s="54" t="s">
        <v>7</v>
      </c>
      <c r="C25" s="47">
        <v>103.7</v>
      </c>
      <c r="D25" s="47" t="s">
        <v>347</v>
      </c>
      <c r="E25" s="317">
        <v>106</v>
      </c>
      <c r="F25" s="313" t="s">
        <v>51</v>
      </c>
    </row>
    <row r="26" spans="1:6" ht="36.75" customHeight="1">
      <c r="A26" s="50" t="s">
        <v>350</v>
      </c>
      <c r="B26" s="54" t="s">
        <v>351</v>
      </c>
      <c r="C26" s="49">
        <v>104</v>
      </c>
      <c r="D26" s="47" t="s">
        <v>347</v>
      </c>
      <c r="E26" s="317">
        <v>107.6</v>
      </c>
      <c r="F26" s="313" t="s">
        <v>51</v>
      </c>
    </row>
    <row r="27" spans="1:6" ht="36.75" customHeight="1">
      <c r="A27" s="50" t="s">
        <v>352</v>
      </c>
      <c r="B27" s="54" t="s">
        <v>353</v>
      </c>
      <c r="C27" s="47">
        <v>818.55</v>
      </c>
      <c r="D27" s="47">
        <v>10.52</v>
      </c>
      <c r="E27" s="317">
        <v>743.73</v>
      </c>
      <c r="F27" s="313">
        <v>7.41</v>
      </c>
    </row>
    <row r="28" spans="1:6" ht="36.75" customHeight="1">
      <c r="A28" s="50" t="s">
        <v>354</v>
      </c>
      <c r="B28" s="54" t="s">
        <v>353</v>
      </c>
      <c r="C28" s="47">
        <v>994.42</v>
      </c>
      <c r="D28" s="47">
        <v>13.4</v>
      </c>
      <c r="E28" s="317">
        <v>876.65</v>
      </c>
      <c r="F28" s="313">
        <v>3.9</v>
      </c>
    </row>
    <row r="29" spans="1:6" ht="36.75" customHeight="1">
      <c r="A29" s="50" t="s">
        <v>355</v>
      </c>
      <c r="B29" s="54" t="s">
        <v>353</v>
      </c>
      <c r="C29" s="47">
        <v>533.58</v>
      </c>
      <c r="D29" s="47">
        <v>11.7</v>
      </c>
      <c r="E29" s="317">
        <v>477.74</v>
      </c>
      <c r="F29" s="313">
        <v>2.3</v>
      </c>
    </row>
    <row r="30" spans="1:6" ht="36.75" customHeight="1">
      <c r="A30" s="50" t="s">
        <v>356</v>
      </c>
      <c r="B30" s="54" t="s">
        <v>357</v>
      </c>
      <c r="C30" s="47">
        <v>3066.08</v>
      </c>
      <c r="D30" s="47">
        <v>4.5</v>
      </c>
      <c r="E30" s="47">
        <v>2918.23</v>
      </c>
      <c r="F30" s="48">
        <v>6</v>
      </c>
    </row>
    <row r="31" spans="1:6" ht="36.75" customHeight="1" thickBot="1">
      <c r="A31" s="61" t="s">
        <v>358</v>
      </c>
      <c r="B31" s="62" t="s">
        <v>357</v>
      </c>
      <c r="C31" s="63">
        <v>2431.42</v>
      </c>
      <c r="D31" s="63">
        <v>5.8</v>
      </c>
      <c r="E31" s="63">
        <v>2292.38</v>
      </c>
      <c r="F31" s="64">
        <v>6.4</v>
      </c>
    </row>
    <row r="32" ht="39" customHeight="1"/>
    <row r="33" ht="39" customHeight="1"/>
    <row r="34" ht="39" customHeight="1"/>
    <row r="35" ht="39" customHeight="1"/>
    <row r="36" ht="39" customHeight="1"/>
    <row r="37" ht="39" customHeight="1"/>
    <row r="38" ht="39" customHeight="1"/>
    <row r="39" ht="39" customHeight="1"/>
    <row r="40" ht="39" customHeight="1"/>
    <row r="41" ht="39" customHeight="1"/>
    <row r="42" ht="39" customHeight="1"/>
    <row r="43" ht="39" customHeight="1"/>
    <row r="44" ht="39" customHeight="1"/>
    <row r="45" ht="39" customHeight="1"/>
    <row r="46" ht="39" customHeight="1"/>
    <row r="47" ht="39" customHeight="1"/>
    <row r="48" ht="39" customHeight="1"/>
    <row r="49" ht="39" customHeight="1"/>
    <row r="50" ht="39" customHeight="1"/>
    <row r="51" ht="39" customHeight="1"/>
    <row r="52" ht="39" customHeight="1"/>
    <row r="53" ht="39" customHeight="1"/>
    <row r="54" ht="39" customHeight="1"/>
    <row r="55" ht="39" customHeight="1"/>
    <row r="56" ht="39" customHeight="1"/>
    <row r="57" ht="39" customHeight="1"/>
    <row r="58" ht="39" customHeight="1"/>
    <row r="59" ht="39" customHeight="1"/>
    <row r="60" ht="39" customHeight="1"/>
    <row r="61" ht="39" customHeight="1"/>
    <row r="62" ht="39" customHeight="1"/>
    <row r="63" ht="39" customHeight="1"/>
    <row r="64" ht="39" customHeight="1"/>
    <row r="65" ht="39" customHeight="1"/>
    <row r="66" ht="39" customHeight="1"/>
    <row r="67" ht="39" customHeight="1"/>
    <row r="68" ht="39" customHeight="1"/>
    <row r="69" ht="39" customHeight="1"/>
    <row r="70" ht="39" customHeight="1"/>
    <row r="71" ht="39" customHeight="1"/>
    <row r="72" ht="39" customHeight="1"/>
    <row r="73" ht="39" customHeight="1"/>
    <row r="74" ht="39" customHeight="1"/>
    <row r="75" ht="39" customHeight="1"/>
  </sheetData>
  <sheetProtection/>
  <mergeCells count="5">
    <mergeCell ref="A1:F1"/>
    <mergeCell ref="C2:D2"/>
    <mergeCell ref="E2:F2"/>
    <mergeCell ref="A2:A3"/>
    <mergeCell ref="B2:B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M40"/>
  <sheetViews>
    <sheetView zoomScale="85" zoomScaleNormal="85" zoomScalePageLayoutView="0" workbookViewId="0" topLeftCell="A1">
      <selection activeCell="D10" sqref="D10"/>
    </sheetView>
  </sheetViews>
  <sheetFormatPr defaultColWidth="10.00390625" defaultRowHeight="25.5" customHeight="1"/>
  <cols>
    <col min="1" max="1" width="10.50390625" style="343" customWidth="1"/>
    <col min="2" max="2" width="9.50390625" style="343" customWidth="1"/>
    <col min="3" max="3" width="7.125" style="343" customWidth="1"/>
    <col min="4" max="4" width="10.75390625" style="343" customWidth="1"/>
    <col min="5" max="5" width="7.125" style="343" customWidth="1"/>
    <col min="6" max="6" width="10.75390625" style="343" customWidth="1"/>
    <col min="7" max="7" width="7.125" style="343" customWidth="1"/>
    <col min="8" max="8" width="10.75390625" style="343" customWidth="1"/>
    <col min="9" max="9" width="7.125" style="343" customWidth="1"/>
    <col min="10" max="10" width="10.75390625" style="343" hidden="1" customWidth="1"/>
    <col min="11" max="11" width="5.50390625" style="343" hidden="1" customWidth="1"/>
    <col min="12" max="12" width="10.75390625" style="343" customWidth="1"/>
    <col min="13" max="13" width="7.125" style="343" customWidth="1"/>
    <col min="14" max="14" width="10.75390625" style="343" customWidth="1"/>
    <col min="15" max="15" width="7.125" style="343" customWidth="1"/>
    <col min="16" max="16" width="10.75390625" style="343" customWidth="1"/>
    <col min="17" max="17" width="7.125" style="343" customWidth="1"/>
    <col min="18" max="18" width="10.75390625" style="343" customWidth="1"/>
    <col min="19" max="19" width="7.125" style="343" customWidth="1"/>
    <col min="20" max="20" width="10.75390625" style="343" customWidth="1"/>
    <col min="21" max="21" width="7.125" style="343" customWidth="1"/>
    <col min="22" max="34" width="10.125" style="343" customWidth="1"/>
    <col min="35" max="35" width="9.25390625" style="343" customWidth="1"/>
    <col min="36" max="36" width="10.125" style="343" customWidth="1"/>
    <col min="37" max="37" width="9.50390625" style="343" customWidth="1"/>
    <col min="38" max="38" width="13.875" style="343" customWidth="1"/>
    <col min="39" max="39" width="10.25390625" style="343" customWidth="1"/>
    <col min="40" max="40" width="13.875" style="343" customWidth="1"/>
    <col min="41" max="41" width="10.25390625" style="343" customWidth="1"/>
    <col min="42" max="42" width="13.875" style="343" customWidth="1"/>
    <col min="43" max="43" width="10.25390625" style="343" customWidth="1"/>
    <col min="44" max="44" width="13.875" style="343" customWidth="1"/>
    <col min="45" max="45" width="10.25390625" style="343" customWidth="1"/>
    <col min="46" max="46" width="13.875" style="343" customWidth="1"/>
    <col min="47" max="47" width="10.25390625" style="343" customWidth="1"/>
    <col min="48" max="48" width="13.875" style="343" customWidth="1"/>
    <col min="49" max="49" width="10.25390625" style="343" customWidth="1"/>
    <col min="50" max="50" width="10.75390625" style="343" customWidth="1"/>
    <col min="51" max="51" width="7.50390625" style="343" customWidth="1"/>
    <col min="52" max="52" width="10.75390625" style="343" customWidth="1"/>
    <col min="53" max="53" width="7.50390625" style="343" customWidth="1"/>
    <col min="54" max="54" width="10.75390625" style="343" customWidth="1"/>
    <col min="55" max="55" width="7.50390625" style="343" customWidth="1"/>
    <col min="56" max="56" width="10.75390625" style="343" customWidth="1"/>
    <col min="57" max="57" width="7.50390625" style="343" customWidth="1"/>
    <col min="58" max="58" width="10.75390625" style="343" customWidth="1"/>
    <col min="59" max="59" width="7.50390625" style="343" customWidth="1"/>
    <col min="60" max="60" width="10.75390625" style="343" customWidth="1"/>
    <col min="61" max="61" width="7.50390625" style="343" customWidth="1"/>
    <col min="62" max="62" width="10.75390625" style="343" customWidth="1"/>
    <col min="63" max="63" width="7.50390625" style="343" customWidth="1"/>
    <col min="64" max="64" width="10.75390625" style="343" customWidth="1"/>
    <col min="65" max="65" width="7.50390625" style="343" customWidth="1"/>
    <col min="66" max="16384" width="10.00390625" style="343" customWidth="1"/>
  </cols>
  <sheetData>
    <row r="1" spans="1:65" s="319" customFormat="1" ht="36" customHeight="1" thickBot="1">
      <c r="A1" s="318"/>
      <c r="B1" s="421" t="s">
        <v>359</v>
      </c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1"/>
      <c r="V1" s="421" t="s">
        <v>360</v>
      </c>
      <c r="W1" s="421"/>
      <c r="X1" s="421"/>
      <c r="Y1" s="421"/>
      <c r="Z1" s="421"/>
      <c r="AA1" s="421"/>
      <c r="AB1" s="421"/>
      <c r="AC1" s="421"/>
      <c r="AD1" s="421"/>
      <c r="AE1" s="421"/>
      <c r="AF1" s="421"/>
      <c r="AG1" s="421"/>
      <c r="AH1" s="421"/>
      <c r="AI1" s="421"/>
      <c r="AJ1" s="421"/>
      <c r="AK1" s="421"/>
      <c r="AL1" s="421" t="s">
        <v>361</v>
      </c>
      <c r="AM1" s="421"/>
      <c r="AN1" s="421"/>
      <c r="AO1" s="421"/>
      <c r="AP1" s="421"/>
      <c r="AQ1" s="421"/>
      <c r="AR1" s="421"/>
      <c r="AS1" s="421"/>
      <c r="AT1" s="421"/>
      <c r="AU1" s="421"/>
      <c r="AV1" s="421"/>
      <c r="AW1" s="421"/>
      <c r="AX1" s="421" t="s">
        <v>362</v>
      </c>
      <c r="AY1" s="421"/>
      <c r="AZ1" s="421"/>
      <c r="BA1" s="421"/>
      <c r="BB1" s="421"/>
      <c r="BC1" s="421"/>
      <c r="BD1" s="421"/>
      <c r="BE1" s="421"/>
      <c r="BF1" s="421"/>
      <c r="BG1" s="421"/>
      <c r="BH1" s="421"/>
      <c r="BI1" s="421"/>
      <c r="BJ1" s="421"/>
      <c r="BK1" s="421"/>
      <c r="BL1" s="421"/>
      <c r="BM1" s="421"/>
    </row>
    <row r="2" spans="1:65" s="320" customFormat="1" ht="33" customHeight="1">
      <c r="A2" s="427" t="s">
        <v>363</v>
      </c>
      <c r="B2" s="417" t="s">
        <v>364</v>
      </c>
      <c r="C2" s="417"/>
      <c r="D2" s="417"/>
      <c r="E2" s="417"/>
      <c r="F2" s="416" t="s">
        <v>365</v>
      </c>
      <c r="G2" s="417"/>
      <c r="H2" s="417"/>
      <c r="I2" s="417"/>
      <c r="J2" s="417" t="s">
        <v>366</v>
      </c>
      <c r="K2" s="417"/>
      <c r="L2" s="417"/>
      <c r="M2" s="417"/>
      <c r="N2" s="422" t="s">
        <v>367</v>
      </c>
      <c r="O2" s="423"/>
      <c r="P2" s="423"/>
      <c r="Q2" s="423"/>
      <c r="R2" s="423" t="s">
        <v>368</v>
      </c>
      <c r="S2" s="423"/>
      <c r="T2" s="423"/>
      <c r="U2" s="429"/>
      <c r="V2" s="430" t="s">
        <v>333</v>
      </c>
      <c r="W2" s="431"/>
      <c r="X2" s="431"/>
      <c r="Y2" s="423"/>
      <c r="Z2" s="417" t="s">
        <v>369</v>
      </c>
      <c r="AA2" s="417"/>
      <c r="AB2" s="417"/>
      <c r="AC2" s="417"/>
      <c r="AD2" s="416" t="s">
        <v>370</v>
      </c>
      <c r="AE2" s="417"/>
      <c r="AF2" s="417"/>
      <c r="AG2" s="417"/>
      <c r="AH2" s="417" t="s">
        <v>371</v>
      </c>
      <c r="AI2" s="417"/>
      <c r="AJ2" s="417"/>
      <c r="AK2" s="418"/>
      <c r="AL2" s="424" t="s">
        <v>372</v>
      </c>
      <c r="AM2" s="417"/>
      <c r="AN2" s="417"/>
      <c r="AO2" s="417"/>
      <c r="AP2" s="416" t="s">
        <v>373</v>
      </c>
      <c r="AQ2" s="417"/>
      <c r="AR2" s="417"/>
      <c r="AS2" s="417"/>
      <c r="AT2" s="416" t="s">
        <v>374</v>
      </c>
      <c r="AU2" s="417"/>
      <c r="AV2" s="417"/>
      <c r="AW2" s="418"/>
      <c r="AX2" s="424" t="s">
        <v>341</v>
      </c>
      <c r="AY2" s="417"/>
      <c r="AZ2" s="417"/>
      <c r="BA2" s="417"/>
      <c r="BB2" s="416" t="s">
        <v>375</v>
      </c>
      <c r="BC2" s="417"/>
      <c r="BD2" s="417"/>
      <c r="BE2" s="417"/>
      <c r="BF2" s="425" t="s">
        <v>376</v>
      </c>
      <c r="BG2" s="425"/>
      <c r="BH2" s="425"/>
      <c r="BI2" s="425"/>
      <c r="BJ2" s="425" t="s">
        <v>377</v>
      </c>
      <c r="BK2" s="425"/>
      <c r="BL2" s="425"/>
      <c r="BM2" s="426"/>
    </row>
    <row r="3" spans="1:65" s="320" customFormat="1" ht="35.25" customHeight="1">
      <c r="A3" s="428"/>
      <c r="B3" s="30" t="s">
        <v>378</v>
      </c>
      <c r="C3" s="19" t="s">
        <v>379</v>
      </c>
      <c r="D3" s="18" t="s">
        <v>380</v>
      </c>
      <c r="E3" s="19" t="s">
        <v>379</v>
      </c>
      <c r="F3" s="30" t="s">
        <v>381</v>
      </c>
      <c r="G3" s="19" t="s">
        <v>382</v>
      </c>
      <c r="H3" s="18" t="s">
        <v>383</v>
      </c>
      <c r="I3" s="19" t="s">
        <v>382</v>
      </c>
      <c r="J3" s="30" t="s">
        <v>381</v>
      </c>
      <c r="K3" s="19" t="s">
        <v>382</v>
      </c>
      <c r="L3" s="18" t="s">
        <v>384</v>
      </c>
      <c r="M3" s="19" t="s">
        <v>382</v>
      </c>
      <c r="N3" s="30" t="s">
        <v>381</v>
      </c>
      <c r="O3" s="19" t="s">
        <v>382</v>
      </c>
      <c r="P3" s="18" t="s">
        <v>383</v>
      </c>
      <c r="Q3" s="19" t="s">
        <v>382</v>
      </c>
      <c r="R3" s="321" t="s">
        <v>385</v>
      </c>
      <c r="S3" s="19" t="s">
        <v>382</v>
      </c>
      <c r="T3" s="18" t="s">
        <v>383</v>
      </c>
      <c r="U3" s="26" t="s">
        <v>382</v>
      </c>
      <c r="V3" s="30" t="s">
        <v>381</v>
      </c>
      <c r="W3" s="30" t="s">
        <v>304</v>
      </c>
      <c r="X3" s="18" t="s">
        <v>383</v>
      </c>
      <c r="Y3" s="18" t="s">
        <v>304</v>
      </c>
      <c r="Z3" s="30" t="s">
        <v>381</v>
      </c>
      <c r="AA3" s="30" t="s">
        <v>304</v>
      </c>
      <c r="AB3" s="18" t="s">
        <v>383</v>
      </c>
      <c r="AC3" s="18" t="s">
        <v>304</v>
      </c>
      <c r="AD3" s="30" t="s">
        <v>381</v>
      </c>
      <c r="AE3" s="30" t="s">
        <v>304</v>
      </c>
      <c r="AF3" s="18" t="s">
        <v>383</v>
      </c>
      <c r="AG3" s="18" t="s">
        <v>304</v>
      </c>
      <c r="AH3" s="30" t="s">
        <v>381</v>
      </c>
      <c r="AI3" s="30" t="s">
        <v>304</v>
      </c>
      <c r="AJ3" s="18" t="s">
        <v>383</v>
      </c>
      <c r="AK3" s="31" t="s">
        <v>304</v>
      </c>
      <c r="AL3" s="322" t="s">
        <v>386</v>
      </c>
      <c r="AM3" s="30" t="s">
        <v>304</v>
      </c>
      <c r="AN3" s="18" t="s">
        <v>383</v>
      </c>
      <c r="AO3" s="18" t="s">
        <v>304</v>
      </c>
      <c r="AP3" s="30" t="s">
        <v>381</v>
      </c>
      <c r="AQ3" s="30" t="s">
        <v>304</v>
      </c>
      <c r="AR3" s="18" t="s">
        <v>383</v>
      </c>
      <c r="AS3" s="18" t="s">
        <v>304</v>
      </c>
      <c r="AT3" s="30" t="s">
        <v>381</v>
      </c>
      <c r="AU3" s="30" t="s">
        <v>304</v>
      </c>
      <c r="AV3" s="18" t="s">
        <v>383</v>
      </c>
      <c r="AW3" s="36" t="s">
        <v>304</v>
      </c>
      <c r="AX3" s="323" t="s">
        <v>387</v>
      </c>
      <c r="AY3" s="30" t="s">
        <v>388</v>
      </c>
      <c r="AZ3" s="18" t="s">
        <v>383</v>
      </c>
      <c r="BA3" s="30" t="s">
        <v>388</v>
      </c>
      <c r="BB3" s="30" t="s">
        <v>389</v>
      </c>
      <c r="BC3" s="30" t="s">
        <v>304</v>
      </c>
      <c r="BD3" s="18" t="s">
        <v>383</v>
      </c>
      <c r="BE3" s="18" t="s">
        <v>304</v>
      </c>
      <c r="BF3" s="35" t="s">
        <v>390</v>
      </c>
      <c r="BG3" s="30" t="s">
        <v>388</v>
      </c>
      <c r="BH3" s="18" t="s">
        <v>383</v>
      </c>
      <c r="BI3" s="30" t="s">
        <v>388</v>
      </c>
      <c r="BJ3" s="35" t="s">
        <v>390</v>
      </c>
      <c r="BK3" s="30" t="s">
        <v>388</v>
      </c>
      <c r="BL3" s="18" t="s">
        <v>383</v>
      </c>
      <c r="BM3" s="36" t="s">
        <v>388</v>
      </c>
    </row>
    <row r="4" spans="1:65" s="320" customFormat="1" ht="35.25" customHeight="1">
      <c r="A4" s="309" t="s">
        <v>391</v>
      </c>
      <c r="B4" s="324">
        <v>6.3</v>
      </c>
      <c r="C4" s="325" t="s">
        <v>347</v>
      </c>
      <c r="D4" s="324">
        <v>6.9</v>
      </c>
      <c r="E4" s="326" t="s">
        <v>347</v>
      </c>
      <c r="F4" s="324">
        <v>1535.69</v>
      </c>
      <c r="G4" s="325" t="s">
        <v>347</v>
      </c>
      <c r="H4" s="324">
        <v>12.1</v>
      </c>
      <c r="I4" s="325" t="s">
        <v>347</v>
      </c>
      <c r="J4" s="327"/>
      <c r="K4" s="325" t="s">
        <v>347</v>
      </c>
      <c r="L4" s="327">
        <v>10.4</v>
      </c>
      <c r="M4" s="325" t="s">
        <v>347</v>
      </c>
      <c r="N4" s="324">
        <v>1930.2882</v>
      </c>
      <c r="O4" s="325" t="s">
        <v>347</v>
      </c>
      <c r="P4" s="324">
        <v>11.3</v>
      </c>
      <c r="Q4" s="325" t="s">
        <v>347</v>
      </c>
      <c r="R4" s="324">
        <v>4474.1849</v>
      </c>
      <c r="S4" s="325" t="s">
        <v>347</v>
      </c>
      <c r="T4" s="324">
        <v>8.9</v>
      </c>
      <c r="U4" s="328" t="s">
        <v>347</v>
      </c>
      <c r="V4" s="327">
        <v>8440.923123658711</v>
      </c>
      <c r="W4" s="327" t="s">
        <v>347</v>
      </c>
      <c r="X4" s="327">
        <v>10.2</v>
      </c>
      <c r="Y4" s="325" t="s">
        <v>347</v>
      </c>
      <c r="Z4" s="20">
        <v>2958.31</v>
      </c>
      <c r="AA4" s="21" t="str">
        <f>IF(Z4="","","—")</f>
        <v>—</v>
      </c>
      <c r="AB4" s="20">
        <v>7</v>
      </c>
      <c r="AC4" s="27" t="str">
        <f>IF(AB4="","","—")</f>
        <v>—</v>
      </c>
      <c r="AD4" s="20">
        <v>1711.98</v>
      </c>
      <c r="AE4" s="21" t="str">
        <f>IF(AD4="","","—")</f>
        <v>—</v>
      </c>
      <c r="AF4" s="20">
        <v>1.2</v>
      </c>
      <c r="AG4" s="21" t="str">
        <f>IF(AF4="","","—")</f>
        <v>—</v>
      </c>
      <c r="AH4" s="20">
        <v>4504.85</v>
      </c>
      <c r="AI4" s="21" t="str">
        <f>IF(AH4="","","—")</f>
        <v>—</v>
      </c>
      <c r="AJ4" s="20">
        <v>12.2</v>
      </c>
      <c r="AK4" s="27" t="str">
        <f>IF(AJ4="","","—")</f>
        <v>—</v>
      </c>
      <c r="AL4" s="329">
        <v>1542.22</v>
      </c>
      <c r="AM4" s="325" t="s">
        <v>347</v>
      </c>
      <c r="AN4" s="327">
        <v>29.6</v>
      </c>
      <c r="AO4" s="325" t="s">
        <v>347</v>
      </c>
      <c r="AP4" s="327">
        <v>975.27</v>
      </c>
      <c r="AQ4" s="325" t="s">
        <v>347</v>
      </c>
      <c r="AR4" s="327">
        <v>29</v>
      </c>
      <c r="AS4" s="325" t="s">
        <v>347</v>
      </c>
      <c r="AT4" s="327">
        <v>566.94</v>
      </c>
      <c r="AU4" s="325" t="s">
        <v>347</v>
      </c>
      <c r="AV4" s="327">
        <v>30.6</v>
      </c>
      <c r="AW4" s="328" t="s">
        <v>347</v>
      </c>
      <c r="AX4" s="327">
        <v>3423.27</v>
      </c>
      <c r="AY4" s="325" t="s">
        <v>347</v>
      </c>
      <c r="AZ4" s="327">
        <v>16.8</v>
      </c>
      <c r="BA4" s="325" t="s">
        <v>347</v>
      </c>
      <c r="BB4" s="330">
        <v>962354</v>
      </c>
      <c r="BC4" s="325" t="s">
        <v>347</v>
      </c>
      <c r="BD4" s="327">
        <v>14.6</v>
      </c>
      <c r="BE4" s="325" t="s">
        <v>347</v>
      </c>
      <c r="BF4" s="20">
        <v>994.42</v>
      </c>
      <c r="BG4" s="27" t="str">
        <f>IF(BF4="","","—")</f>
        <v>—</v>
      </c>
      <c r="BH4" s="20">
        <v>13.4</v>
      </c>
      <c r="BI4" s="27" t="str">
        <f>IF(BH4="","","—")</f>
        <v>—</v>
      </c>
      <c r="BJ4" s="20">
        <v>533.58</v>
      </c>
      <c r="BK4" s="27" t="str">
        <f>IF(BJ4="","","—")</f>
        <v>—</v>
      </c>
      <c r="BL4" s="20">
        <v>11.7</v>
      </c>
      <c r="BM4" s="27" t="str">
        <f>IF(BL4="","","—")</f>
        <v>—</v>
      </c>
    </row>
    <row r="5" spans="1:65" s="336" customFormat="1" ht="33" customHeight="1">
      <c r="A5" s="309" t="s">
        <v>392</v>
      </c>
      <c r="B5" s="331">
        <v>3.9</v>
      </c>
      <c r="C5" s="332">
        <f aca="true" t="shared" si="0" ref="C5:C18">RANK(B5,B$5:B$18)</f>
        <v>12</v>
      </c>
      <c r="D5" s="333">
        <v>7</v>
      </c>
      <c r="E5" s="332">
        <f aca="true" t="shared" si="1" ref="E5:E18">RANK(D5,D$5:D$18)</f>
        <v>10</v>
      </c>
      <c r="F5" s="333">
        <v>745.58</v>
      </c>
      <c r="G5" s="332">
        <f aca="true" t="shared" si="2" ref="G5:G18">RANK(F5,F$5:F$18)</f>
        <v>1</v>
      </c>
      <c r="H5" s="333">
        <v>11.6</v>
      </c>
      <c r="I5" s="332">
        <f aca="true" t="shared" si="3" ref="I5:I18">RANK(H5,H$5:H$18)</f>
        <v>10</v>
      </c>
      <c r="J5" s="333"/>
      <c r="K5" s="332" t="e">
        <f aca="true" t="shared" si="4" ref="K5:K18">RANK(J5,J$5:J$18)</f>
        <v>#N/A</v>
      </c>
      <c r="L5" s="333">
        <v>9.2</v>
      </c>
      <c r="M5" s="332">
        <f aca="true" t="shared" si="5" ref="M5:M18">RANK(L5,L$5:L$18)</f>
        <v>12</v>
      </c>
      <c r="N5" s="333">
        <v>798.1959</v>
      </c>
      <c r="O5" s="332">
        <f aca="true" t="shared" si="6" ref="O5:O18">RANK(N5,N$5:N$18)</f>
        <v>1</v>
      </c>
      <c r="P5" s="333">
        <v>-5.8</v>
      </c>
      <c r="Q5" s="332">
        <f aca="true" t="shared" si="7" ref="Q5:Q18">RANK(P5,P$5:P$18)</f>
        <v>14</v>
      </c>
      <c r="R5" s="333">
        <v>1197.239</v>
      </c>
      <c r="S5" s="332">
        <f aca="true" t="shared" si="8" ref="S5:S18">RANK(R5,R$5:R$18)</f>
        <v>1</v>
      </c>
      <c r="T5" s="333">
        <v>6</v>
      </c>
      <c r="U5" s="334">
        <f aca="true" t="shared" si="9" ref="U5:U18">RANK(T5,T$5:T$18)</f>
        <v>8</v>
      </c>
      <c r="V5" s="333">
        <v>2616.2386781502955</v>
      </c>
      <c r="W5" s="332">
        <f aca="true" t="shared" si="10" ref="W5:Y18">RANK(V5,V$5:V$18)</f>
        <v>1</v>
      </c>
      <c r="X5" s="333">
        <v>9.7</v>
      </c>
      <c r="Y5" s="332">
        <f t="shared" si="10"/>
        <v>12</v>
      </c>
      <c r="Z5" s="22">
        <v>970.02</v>
      </c>
      <c r="AA5" s="23">
        <f aca="true" t="shared" si="11" ref="AA5:AA18">IF(Z5="","",RANK(Z5,Z$5:Z$18))</f>
        <v>1</v>
      </c>
      <c r="AB5" s="22">
        <v>12.5</v>
      </c>
      <c r="AC5" s="28">
        <f aca="true" t="shared" si="12" ref="AC5:AC18">IF(AB5="","",RANK(AB5,AB$5:AB$18))</f>
        <v>3</v>
      </c>
      <c r="AD5" s="22">
        <v>530.85</v>
      </c>
      <c r="AE5" s="23">
        <f aca="true" t="shared" si="13" ref="AE5:AE18">IF(AD5="","",RANK(AD5,AD$5:AD$18))</f>
        <v>1</v>
      </c>
      <c r="AF5" s="22">
        <v>11.8</v>
      </c>
      <c r="AG5" s="23">
        <f aca="true" t="shared" si="14" ref="AG5:AG18">IF(AF5="","",RANK(AF5,AF$5:AF$18))</f>
        <v>2</v>
      </c>
      <c r="AH5" s="22">
        <v>675.13</v>
      </c>
      <c r="AI5" s="23">
        <f aca="true" t="shared" si="15" ref="AI5:AI18">IF(AH5="","",RANK(AH5,AH$5:AH$18))</f>
        <v>1</v>
      </c>
      <c r="AJ5" s="22">
        <v>1.5</v>
      </c>
      <c r="AK5" s="28">
        <f aca="true" t="shared" si="16" ref="AK5:AK18">IF(AJ5="","",RANK(AJ5,AJ$5:AJ$18))</f>
        <v>14</v>
      </c>
      <c r="AL5" s="335">
        <v>644.81</v>
      </c>
      <c r="AM5" s="332">
        <f aca="true" t="shared" si="17" ref="AM5:AM18">RANK(AL5,AL$5:AL$18)</f>
        <v>1</v>
      </c>
      <c r="AN5" s="333">
        <v>38.6</v>
      </c>
      <c r="AO5" s="332">
        <f aca="true" t="shared" si="18" ref="AO5:AO18">RANK(AN5,AN$5:AN$18)</f>
        <v>4</v>
      </c>
      <c r="AP5" s="333">
        <v>395.91</v>
      </c>
      <c r="AQ5" s="332">
        <f aca="true" t="shared" si="19" ref="AQ5:AQ18">RANK(AP5,AP$5:AP$18)</f>
        <v>1</v>
      </c>
      <c r="AR5" s="333">
        <v>40.2</v>
      </c>
      <c r="AS5" s="332">
        <f aca="true" t="shared" si="20" ref="AS5:AS18">RANK(AR5,AR$5:AR$18)</f>
        <v>5</v>
      </c>
      <c r="AT5" s="333">
        <v>248.89</v>
      </c>
      <c r="AU5" s="332">
        <f aca="true" t="shared" si="21" ref="AU5:AU18">RANK(AT5,AT$5:AT$18)</f>
        <v>1</v>
      </c>
      <c r="AV5" s="333">
        <v>36.1</v>
      </c>
      <c r="AW5" s="334">
        <f aca="true" t="shared" si="22" ref="AW5:AW18">RANK(AV5,AV$5:AV$18)</f>
        <v>5</v>
      </c>
      <c r="AX5" s="333">
        <v>597.53</v>
      </c>
      <c r="AY5" s="332">
        <f aca="true" t="shared" si="23" ref="AY5:AY18">RANK(AX5,AX$5:AX$18)</f>
        <v>1</v>
      </c>
      <c r="AZ5" s="333">
        <v>16.6</v>
      </c>
      <c r="BA5" s="332">
        <f aca="true" t="shared" si="24" ref="BA5:BA18">RANK(AZ5,AZ$5:AZ$18)</f>
        <v>11</v>
      </c>
      <c r="BB5" s="332">
        <v>340812</v>
      </c>
      <c r="BC5" s="332">
        <f aca="true" t="shared" si="25" ref="BC5:BC18">RANK(BB5,BB$5:BB$18)</f>
        <v>1</v>
      </c>
      <c r="BD5" s="333">
        <v>12.2</v>
      </c>
      <c r="BE5" s="332">
        <f aca="true" t="shared" si="26" ref="BE5:BE17">RANK(BD5,BD$5:BD$18)</f>
        <v>10</v>
      </c>
      <c r="BF5" s="32">
        <v>206.62</v>
      </c>
      <c r="BG5" s="28">
        <f aca="true" t="shared" si="27" ref="BG5:BG18">IF(BF5="","",RANK(BF5,BF$5:BF$18))</f>
        <v>1</v>
      </c>
      <c r="BH5" s="22">
        <v>19</v>
      </c>
      <c r="BI5" s="28">
        <f aca="true" t="shared" si="28" ref="BI5:BI18">IF(BH5="","",RANK(BH5,BH$5:BH$18))</f>
        <v>1</v>
      </c>
      <c r="BJ5" s="32">
        <v>87.37</v>
      </c>
      <c r="BK5" s="28">
        <f aca="true" t="shared" si="29" ref="BK5:BK18">IF(BJ5="","",RANK(BJ5,BJ$5:BJ$18))</f>
        <v>1</v>
      </c>
      <c r="BL5" s="22">
        <v>16.8</v>
      </c>
      <c r="BM5" s="28">
        <f aca="true" t="shared" si="30" ref="BM5:BM18">IF(BL5="","",RANK(BL5,BL$5:BL$18))</f>
        <v>3</v>
      </c>
    </row>
    <row r="6" spans="1:65" s="336" customFormat="1" ht="33" customHeight="1">
      <c r="A6" s="309" t="s">
        <v>393</v>
      </c>
      <c r="B6" s="331">
        <v>6.8</v>
      </c>
      <c r="C6" s="332">
        <f t="shared" si="0"/>
        <v>9</v>
      </c>
      <c r="D6" s="333">
        <v>7.1</v>
      </c>
      <c r="E6" s="332">
        <f t="shared" si="1"/>
        <v>9</v>
      </c>
      <c r="F6" s="333">
        <v>92.6</v>
      </c>
      <c r="G6" s="332">
        <f t="shared" si="2"/>
        <v>5</v>
      </c>
      <c r="H6" s="333">
        <v>-5.3</v>
      </c>
      <c r="I6" s="332">
        <f t="shared" si="3"/>
        <v>14</v>
      </c>
      <c r="J6" s="333"/>
      <c r="K6" s="332" t="e">
        <f t="shared" si="4"/>
        <v>#N/A</v>
      </c>
      <c r="L6" s="333">
        <v>2.8</v>
      </c>
      <c r="M6" s="332">
        <f t="shared" si="5"/>
        <v>14</v>
      </c>
      <c r="N6" s="333">
        <v>197.5916</v>
      </c>
      <c r="O6" s="332">
        <f t="shared" si="6"/>
        <v>2</v>
      </c>
      <c r="P6" s="333">
        <v>33.3</v>
      </c>
      <c r="Q6" s="332">
        <f t="shared" si="7"/>
        <v>6</v>
      </c>
      <c r="R6" s="333">
        <v>450.7678</v>
      </c>
      <c r="S6" s="332">
        <f t="shared" si="8"/>
        <v>3</v>
      </c>
      <c r="T6" s="333">
        <v>7.5</v>
      </c>
      <c r="U6" s="334">
        <f t="shared" si="9"/>
        <v>7</v>
      </c>
      <c r="V6" s="333">
        <v>541.0370556163214</v>
      </c>
      <c r="W6" s="332">
        <f t="shared" si="10"/>
        <v>6</v>
      </c>
      <c r="X6" s="333">
        <v>9.7</v>
      </c>
      <c r="Y6" s="332">
        <f t="shared" si="10"/>
        <v>12</v>
      </c>
      <c r="Z6" s="22">
        <v>181.36</v>
      </c>
      <c r="AA6" s="23">
        <f t="shared" si="11"/>
        <v>3</v>
      </c>
      <c r="AB6" s="22">
        <v>-6.6</v>
      </c>
      <c r="AC6" s="28">
        <f t="shared" si="12"/>
        <v>13</v>
      </c>
      <c r="AD6" s="22">
        <v>104.42</v>
      </c>
      <c r="AE6" s="23">
        <f t="shared" si="13"/>
        <v>2</v>
      </c>
      <c r="AF6" s="22">
        <v>-18.8</v>
      </c>
      <c r="AG6" s="23">
        <f t="shared" si="14"/>
        <v>13</v>
      </c>
      <c r="AH6" s="22">
        <v>280.54</v>
      </c>
      <c r="AI6" s="23">
        <f t="shared" si="15"/>
        <v>9</v>
      </c>
      <c r="AJ6" s="22">
        <v>6.8</v>
      </c>
      <c r="AK6" s="28">
        <f t="shared" si="16"/>
        <v>10</v>
      </c>
      <c r="AL6" s="335">
        <v>104.43</v>
      </c>
      <c r="AM6" s="332">
        <f t="shared" si="17"/>
        <v>5</v>
      </c>
      <c r="AN6" s="333">
        <v>27.8</v>
      </c>
      <c r="AO6" s="332">
        <f t="shared" si="18"/>
        <v>6</v>
      </c>
      <c r="AP6" s="333">
        <v>77.72</v>
      </c>
      <c r="AQ6" s="332">
        <f t="shared" si="19"/>
        <v>3</v>
      </c>
      <c r="AR6" s="333">
        <v>28.4</v>
      </c>
      <c r="AS6" s="332">
        <f t="shared" si="20"/>
        <v>6</v>
      </c>
      <c r="AT6" s="333">
        <v>26.71</v>
      </c>
      <c r="AU6" s="332">
        <f t="shared" si="21"/>
        <v>7</v>
      </c>
      <c r="AV6" s="333">
        <v>26</v>
      </c>
      <c r="AW6" s="334">
        <f t="shared" si="22"/>
        <v>6</v>
      </c>
      <c r="AX6" s="333">
        <v>281.97</v>
      </c>
      <c r="AY6" s="332">
        <f t="shared" si="23"/>
        <v>4</v>
      </c>
      <c r="AZ6" s="333">
        <v>17.1</v>
      </c>
      <c r="BA6" s="332">
        <f t="shared" si="24"/>
        <v>3</v>
      </c>
      <c r="BB6" s="332">
        <v>88855</v>
      </c>
      <c r="BC6" s="332">
        <f t="shared" si="25"/>
        <v>3</v>
      </c>
      <c r="BD6" s="333">
        <v>23.2</v>
      </c>
      <c r="BE6" s="332">
        <f t="shared" si="26"/>
        <v>6</v>
      </c>
      <c r="BF6" s="32">
        <v>68.77</v>
      </c>
      <c r="BG6" s="28">
        <f t="shared" si="27"/>
        <v>7</v>
      </c>
      <c r="BH6" s="22">
        <v>10.6</v>
      </c>
      <c r="BI6" s="28">
        <f t="shared" si="28"/>
        <v>11</v>
      </c>
      <c r="BJ6" s="32">
        <v>38.34</v>
      </c>
      <c r="BK6" s="28">
        <f t="shared" si="29"/>
        <v>7</v>
      </c>
      <c r="BL6" s="22">
        <v>6.6</v>
      </c>
      <c r="BM6" s="28">
        <f t="shared" si="30"/>
        <v>12</v>
      </c>
    </row>
    <row r="7" spans="1:65" s="336" customFormat="1" ht="33" customHeight="1">
      <c r="A7" s="309" t="s">
        <v>394</v>
      </c>
      <c r="B7" s="331">
        <v>7</v>
      </c>
      <c r="C7" s="332">
        <f t="shared" si="0"/>
        <v>6</v>
      </c>
      <c r="D7" s="333">
        <v>6</v>
      </c>
      <c r="E7" s="332">
        <f t="shared" si="1"/>
        <v>12</v>
      </c>
      <c r="F7" s="333">
        <v>56.32</v>
      </c>
      <c r="G7" s="332">
        <f t="shared" si="2"/>
        <v>7</v>
      </c>
      <c r="H7" s="333">
        <v>20.3</v>
      </c>
      <c r="I7" s="332">
        <f t="shared" si="3"/>
        <v>3</v>
      </c>
      <c r="J7" s="333"/>
      <c r="K7" s="332" t="e">
        <f t="shared" si="4"/>
        <v>#N/A</v>
      </c>
      <c r="L7" s="333">
        <v>7.5</v>
      </c>
      <c r="M7" s="332">
        <f t="shared" si="5"/>
        <v>13</v>
      </c>
      <c r="N7" s="333">
        <v>115.1803</v>
      </c>
      <c r="O7" s="332">
        <f t="shared" si="6"/>
        <v>5</v>
      </c>
      <c r="P7" s="333">
        <v>35.8</v>
      </c>
      <c r="Q7" s="332">
        <f t="shared" si="7"/>
        <v>5</v>
      </c>
      <c r="R7" s="333">
        <v>204.2037</v>
      </c>
      <c r="S7" s="332">
        <f t="shared" si="8"/>
        <v>10</v>
      </c>
      <c r="T7" s="333">
        <v>16.5</v>
      </c>
      <c r="U7" s="334">
        <f t="shared" si="9"/>
        <v>6</v>
      </c>
      <c r="V7" s="333">
        <v>396.72605548619</v>
      </c>
      <c r="W7" s="332">
        <f t="shared" si="10"/>
        <v>10</v>
      </c>
      <c r="X7" s="333">
        <v>10.1</v>
      </c>
      <c r="Y7" s="332">
        <f t="shared" si="10"/>
        <v>11</v>
      </c>
      <c r="Z7" s="22">
        <v>130.55</v>
      </c>
      <c r="AA7" s="23">
        <f t="shared" si="11"/>
        <v>7</v>
      </c>
      <c r="AB7" s="22">
        <v>8.7</v>
      </c>
      <c r="AC7" s="28">
        <f t="shared" si="12"/>
        <v>7</v>
      </c>
      <c r="AD7" s="22">
        <v>73.97</v>
      </c>
      <c r="AE7" s="23">
        <f t="shared" si="13"/>
        <v>8</v>
      </c>
      <c r="AF7" s="22">
        <v>-3.6</v>
      </c>
      <c r="AG7" s="23">
        <f t="shared" si="14"/>
        <v>8</v>
      </c>
      <c r="AH7" s="22">
        <v>171.38</v>
      </c>
      <c r="AI7" s="23">
        <f t="shared" si="15"/>
        <v>12</v>
      </c>
      <c r="AJ7" s="22">
        <v>5.9</v>
      </c>
      <c r="AK7" s="28">
        <f t="shared" si="16"/>
        <v>11</v>
      </c>
      <c r="AL7" s="335">
        <v>81.04</v>
      </c>
      <c r="AM7" s="332">
        <f t="shared" si="17"/>
        <v>6</v>
      </c>
      <c r="AN7" s="333">
        <v>-1.2</v>
      </c>
      <c r="AO7" s="332">
        <f t="shared" si="18"/>
        <v>13</v>
      </c>
      <c r="AP7" s="333">
        <v>41.75</v>
      </c>
      <c r="AQ7" s="332">
        <f t="shared" si="19"/>
        <v>9</v>
      </c>
      <c r="AR7" s="333">
        <v>-0.9</v>
      </c>
      <c r="AS7" s="332">
        <f t="shared" si="20"/>
        <v>13</v>
      </c>
      <c r="AT7" s="333">
        <v>39.3</v>
      </c>
      <c r="AU7" s="332">
        <f t="shared" si="21"/>
        <v>5</v>
      </c>
      <c r="AV7" s="333">
        <v>-1.6</v>
      </c>
      <c r="AW7" s="334">
        <f t="shared" si="22"/>
        <v>11</v>
      </c>
      <c r="AX7" s="333">
        <v>233.63</v>
      </c>
      <c r="AY7" s="332">
        <f t="shared" si="23"/>
        <v>7</v>
      </c>
      <c r="AZ7" s="333">
        <v>17.2</v>
      </c>
      <c r="BA7" s="332">
        <f t="shared" si="24"/>
        <v>2</v>
      </c>
      <c r="BB7" s="332">
        <v>86029</v>
      </c>
      <c r="BC7" s="332">
        <f t="shared" si="25"/>
        <v>4</v>
      </c>
      <c r="BD7" s="333">
        <v>19.8</v>
      </c>
      <c r="BE7" s="332">
        <f t="shared" si="26"/>
        <v>7</v>
      </c>
      <c r="BF7" s="32">
        <v>68.95</v>
      </c>
      <c r="BG7" s="28">
        <f t="shared" si="27"/>
        <v>6</v>
      </c>
      <c r="BH7" s="22">
        <v>12</v>
      </c>
      <c r="BI7" s="28">
        <f t="shared" si="28"/>
        <v>10</v>
      </c>
      <c r="BJ7" s="32">
        <v>46.74</v>
      </c>
      <c r="BK7" s="28">
        <f t="shared" si="29"/>
        <v>6</v>
      </c>
      <c r="BL7" s="22">
        <v>10.1</v>
      </c>
      <c r="BM7" s="28">
        <f t="shared" si="30"/>
        <v>9</v>
      </c>
    </row>
    <row r="8" spans="1:65" s="336" customFormat="1" ht="33" customHeight="1">
      <c r="A8" s="309" t="s">
        <v>395</v>
      </c>
      <c r="B8" s="331">
        <v>8.2</v>
      </c>
      <c r="C8" s="332">
        <f t="shared" si="0"/>
        <v>2</v>
      </c>
      <c r="D8" s="333">
        <v>7.5</v>
      </c>
      <c r="E8" s="332">
        <f t="shared" si="1"/>
        <v>5</v>
      </c>
      <c r="F8" s="333">
        <v>94.91</v>
      </c>
      <c r="G8" s="332">
        <f t="shared" si="2"/>
        <v>4</v>
      </c>
      <c r="H8" s="333">
        <v>22.3</v>
      </c>
      <c r="I8" s="332">
        <f t="shared" si="3"/>
        <v>1</v>
      </c>
      <c r="J8" s="333"/>
      <c r="K8" s="332" t="e">
        <f t="shared" si="4"/>
        <v>#N/A</v>
      </c>
      <c r="L8" s="333">
        <v>13.2</v>
      </c>
      <c r="M8" s="332">
        <f t="shared" si="5"/>
        <v>3</v>
      </c>
      <c r="N8" s="333">
        <v>124.8199</v>
      </c>
      <c r="O8" s="332">
        <f t="shared" si="6"/>
        <v>3</v>
      </c>
      <c r="P8" s="333">
        <v>57.1</v>
      </c>
      <c r="Q8" s="332">
        <f t="shared" si="7"/>
        <v>3</v>
      </c>
      <c r="R8" s="333">
        <v>301.5681</v>
      </c>
      <c r="S8" s="332">
        <f t="shared" si="8"/>
        <v>6</v>
      </c>
      <c r="T8" s="333">
        <v>1.8</v>
      </c>
      <c r="U8" s="334">
        <f t="shared" si="9"/>
        <v>10</v>
      </c>
      <c r="V8" s="333">
        <v>719.7485532666883</v>
      </c>
      <c r="W8" s="332">
        <f t="shared" si="10"/>
        <v>3</v>
      </c>
      <c r="X8" s="333">
        <v>10.7</v>
      </c>
      <c r="Y8" s="332">
        <f t="shared" si="10"/>
        <v>5</v>
      </c>
      <c r="Z8" s="22">
        <v>151.42</v>
      </c>
      <c r="AA8" s="23">
        <f t="shared" si="11"/>
        <v>5</v>
      </c>
      <c r="AB8" s="22">
        <v>-7.7</v>
      </c>
      <c r="AC8" s="28">
        <f t="shared" si="12"/>
        <v>14</v>
      </c>
      <c r="AD8" s="22">
        <v>87.82</v>
      </c>
      <c r="AE8" s="23">
        <f t="shared" si="13"/>
        <v>5</v>
      </c>
      <c r="AF8" s="22">
        <v>-20.6</v>
      </c>
      <c r="AG8" s="23">
        <f t="shared" si="14"/>
        <v>14</v>
      </c>
      <c r="AH8" s="22">
        <v>374.51</v>
      </c>
      <c r="AI8" s="23">
        <f t="shared" si="15"/>
        <v>3</v>
      </c>
      <c r="AJ8" s="22">
        <v>13.8</v>
      </c>
      <c r="AK8" s="28">
        <f t="shared" si="16"/>
        <v>7</v>
      </c>
      <c r="AL8" s="335">
        <v>133.42</v>
      </c>
      <c r="AM8" s="332">
        <f t="shared" si="17"/>
        <v>3</v>
      </c>
      <c r="AN8" s="333">
        <v>-6.4</v>
      </c>
      <c r="AO8" s="332">
        <f t="shared" si="18"/>
        <v>14</v>
      </c>
      <c r="AP8" s="333">
        <v>69.41</v>
      </c>
      <c r="AQ8" s="332">
        <f t="shared" si="19"/>
        <v>5</v>
      </c>
      <c r="AR8" s="333">
        <v>-17.1</v>
      </c>
      <c r="AS8" s="332">
        <f t="shared" si="20"/>
        <v>14</v>
      </c>
      <c r="AT8" s="333">
        <v>64.01</v>
      </c>
      <c r="AU8" s="332">
        <f t="shared" si="21"/>
        <v>3</v>
      </c>
      <c r="AV8" s="333">
        <v>8.9</v>
      </c>
      <c r="AW8" s="334">
        <f t="shared" si="22"/>
        <v>8</v>
      </c>
      <c r="AX8" s="333">
        <v>260.35</v>
      </c>
      <c r="AY8" s="332">
        <f t="shared" si="23"/>
        <v>5</v>
      </c>
      <c r="AZ8" s="333">
        <v>16.9</v>
      </c>
      <c r="BA8" s="332">
        <f t="shared" si="24"/>
        <v>5</v>
      </c>
      <c r="BB8" s="332">
        <v>83512</v>
      </c>
      <c r="BC8" s="332">
        <f t="shared" si="25"/>
        <v>5</v>
      </c>
      <c r="BD8" s="333">
        <v>10.6</v>
      </c>
      <c r="BE8" s="332">
        <f t="shared" si="26"/>
        <v>11</v>
      </c>
      <c r="BF8" s="32">
        <v>86.39</v>
      </c>
      <c r="BG8" s="28">
        <f t="shared" si="27"/>
        <v>2</v>
      </c>
      <c r="BH8" s="22">
        <v>13.9</v>
      </c>
      <c r="BI8" s="28">
        <f t="shared" si="28"/>
        <v>5</v>
      </c>
      <c r="BJ8" s="32">
        <v>47.54</v>
      </c>
      <c r="BK8" s="28">
        <f t="shared" si="29"/>
        <v>5</v>
      </c>
      <c r="BL8" s="22">
        <v>15.7</v>
      </c>
      <c r="BM8" s="28">
        <f t="shared" si="30"/>
        <v>4</v>
      </c>
    </row>
    <row r="9" spans="1:65" s="336" customFormat="1" ht="33" customHeight="1">
      <c r="A9" s="309" t="s">
        <v>396</v>
      </c>
      <c r="B9" s="331">
        <v>7</v>
      </c>
      <c r="C9" s="332">
        <f t="shared" si="0"/>
        <v>6</v>
      </c>
      <c r="D9" s="333">
        <v>7.7</v>
      </c>
      <c r="E9" s="332">
        <f t="shared" si="1"/>
        <v>3</v>
      </c>
      <c r="F9" s="333">
        <v>45.19</v>
      </c>
      <c r="G9" s="332">
        <f t="shared" si="2"/>
        <v>9</v>
      </c>
      <c r="H9" s="333">
        <v>13.2</v>
      </c>
      <c r="I9" s="332">
        <f t="shared" si="3"/>
        <v>8</v>
      </c>
      <c r="J9" s="333"/>
      <c r="K9" s="332" t="e">
        <f t="shared" si="4"/>
        <v>#N/A</v>
      </c>
      <c r="L9" s="333">
        <v>10.1</v>
      </c>
      <c r="M9" s="332">
        <f t="shared" si="5"/>
        <v>10</v>
      </c>
      <c r="N9" s="333">
        <v>93.127</v>
      </c>
      <c r="O9" s="332">
        <f t="shared" si="6"/>
        <v>6</v>
      </c>
      <c r="P9" s="333">
        <v>18.6</v>
      </c>
      <c r="Q9" s="332">
        <f t="shared" si="7"/>
        <v>10</v>
      </c>
      <c r="R9" s="333">
        <v>146.6223</v>
      </c>
      <c r="S9" s="332">
        <f t="shared" si="8"/>
        <v>11</v>
      </c>
      <c r="T9" s="333">
        <v>-1.6</v>
      </c>
      <c r="U9" s="334">
        <f t="shared" si="9"/>
        <v>12</v>
      </c>
      <c r="V9" s="333">
        <v>522.1702803311887</v>
      </c>
      <c r="W9" s="332">
        <f t="shared" si="10"/>
        <v>7</v>
      </c>
      <c r="X9" s="333">
        <v>10.6</v>
      </c>
      <c r="Y9" s="332">
        <f t="shared" si="10"/>
        <v>6</v>
      </c>
      <c r="Z9" s="22">
        <v>89.05</v>
      </c>
      <c r="AA9" s="23">
        <f t="shared" si="11"/>
        <v>10</v>
      </c>
      <c r="AB9" s="22">
        <v>3</v>
      </c>
      <c r="AC9" s="28">
        <f t="shared" si="12"/>
        <v>11</v>
      </c>
      <c r="AD9" s="22">
        <v>51.09</v>
      </c>
      <c r="AE9" s="23">
        <f t="shared" si="13"/>
        <v>10</v>
      </c>
      <c r="AF9" s="22">
        <v>-6</v>
      </c>
      <c r="AG9" s="23">
        <f t="shared" si="14"/>
        <v>10</v>
      </c>
      <c r="AH9" s="22">
        <v>380.63</v>
      </c>
      <c r="AI9" s="23">
        <f t="shared" si="15"/>
        <v>2</v>
      </c>
      <c r="AJ9" s="22">
        <v>19</v>
      </c>
      <c r="AK9" s="28">
        <f t="shared" si="16"/>
        <v>3</v>
      </c>
      <c r="AL9" s="335">
        <v>73.84</v>
      </c>
      <c r="AM9" s="332">
        <f t="shared" si="17"/>
        <v>7</v>
      </c>
      <c r="AN9" s="333">
        <v>21.4</v>
      </c>
      <c r="AO9" s="332">
        <f t="shared" si="18"/>
        <v>9</v>
      </c>
      <c r="AP9" s="333">
        <v>70.13</v>
      </c>
      <c r="AQ9" s="332">
        <f t="shared" si="19"/>
        <v>4</v>
      </c>
      <c r="AR9" s="333">
        <v>24</v>
      </c>
      <c r="AS9" s="332">
        <f t="shared" si="20"/>
        <v>8</v>
      </c>
      <c r="AT9" s="333">
        <v>3.71</v>
      </c>
      <c r="AU9" s="332">
        <f t="shared" si="21"/>
        <v>10</v>
      </c>
      <c r="AV9" s="333">
        <v>-12.5</v>
      </c>
      <c r="AW9" s="334">
        <f t="shared" si="22"/>
        <v>13</v>
      </c>
      <c r="AX9" s="333">
        <v>229.48</v>
      </c>
      <c r="AY9" s="332">
        <f t="shared" si="23"/>
        <v>9</v>
      </c>
      <c r="AZ9" s="333">
        <v>17</v>
      </c>
      <c r="BA9" s="332">
        <f t="shared" si="24"/>
        <v>4</v>
      </c>
      <c r="BB9" s="332">
        <v>20013</v>
      </c>
      <c r="BC9" s="332">
        <f t="shared" si="25"/>
        <v>10</v>
      </c>
      <c r="BD9" s="333">
        <v>24</v>
      </c>
      <c r="BE9" s="332">
        <f t="shared" si="26"/>
        <v>4</v>
      </c>
      <c r="BF9" s="32">
        <v>51.83</v>
      </c>
      <c r="BG9" s="28">
        <f t="shared" si="27"/>
        <v>10</v>
      </c>
      <c r="BH9" s="22">
        <v>14.2</v>
      </c>
      <c r="BI9" s="28">
        <f t="shared" si="28"/>
        <v>4</v>
      </c>
      <c r="BJ9" s="32">
        <v>21.12</v>
      </c>
      <c r="BK9" s="28">
        <f t="shared" si="29"/>
        <v>12</v>
      </c>
      <c r="BL9" s="22">
        <v>15.2</v>
      </c>
      <c r="BM9" s="28">
        <f t="shared" si="30"/>
        <v>5</v>
      </c>
    </row>
    <row r="10" spans="1:65" s="348" customFormat="1" ht="33" customHeight="1">
      <c r="A10" s="309" t="s">
        <v>406</v>
      </c>
      <c r="B10" s="324">
        <v>6.3</v>
      </c>
      <c r="C10" s="330">
        <f t="shared" si="0"/>
        <v>11</v>
      </c>
      <c r="D10" s="327">
        <v>7.4</v>
      </c>
      <c r="E10" s="330">
        <f t="shared" si="1"/>
        <v>6</v>
      </c>
      <c r="F10" s="327">
        <v>86.36</v>
      </c>
      <c r="G10" s="330">
        <f t="shared" si="2"/>
        <v>6</v>
      </c>
      <c r="H10" s="327">
        <v>18.9</v>
      </c>
      <c r="I10" s="330">
        <f t="shared" si="3"/>
        <v>4</v>
      </c>
      <c r="J10" s="327"/>
      <c r="K10" s="330" t="e">
        <f t="shared" si="4"/>
        <v>#N/A</v>
      </c>
      <c r="L10" s="327">
        <v>12.8</v>
      </c>
      <c r="M10" s="330">
        <f t="shared" si="5"/>
        <v>6</v>
      </c>
      <c r="N10" s="327">
        <v>91.7511</v>
      </c>
      <c r="O10" s="330">
        <f t="shared" si="6"/>
        <v>7</v>
      </c>
      <c r="P10" s="327">
        <v>19.9</v>
      </c>
      <c r="Q10" s="330">
        <f t="shared" si="7"/>
        <v>9</v>
      </c>
      <c r="R10" s="327">
        <v>272.1333</v>
      </c>
      <c r="S10" s="330">
        <f t="shared" si="8"/>
        <v>8</v>
      </c>
      <c r="T10" s="327">
        <v>-1.4</v>
      </c>
      <c r="U10" s="344">
        <f t="shared" si="9"/>
        <v>11</v>
      </c>
      <c r="V10" s="327">
        <v>726.515327124691</v>
      </c>
      <c r="W10" s="330">
        <f t="shared" si="10"/>
        <v>2</v>
      </c>
      <c r="X10" s="327">
        <v>9.2</v>
      </c>
      <c r="Y10" s="330">
        <f t="shared" si="10"/>
        <v>14</v>
      </c>
      <c r="Z10" s="345">
        <v>209.54</v>
      </c>
      <c r="AA10" s="346">
        <f t="shared" si="11"/>
        <v>2</v>
      </c>
      <c r="AB10" s="345">
        <v>8.7</v>
      </c>
      <c r="AC10" s="347">
        <f t="shared" si="12"/>
        <v>7</v>
      </c>
      <c r="AD10" s="345">
        <v>89.98</v>
      </c>
      <c r="AE10" s="346">
        <f t="shared" si="13"/>
        <v>4</v>
      </c>
      <c r="AF10" s="345">
        <v>-17</v>
      </c>
      <c r="AG10" s="346">
        <f t="shared" si="14"/>
        <v>12</v>
      </c>
      <c r="AH10" s="345">
        <v>324.76</v>
      </c>
      <c r="AI10" s="346">
        <f t="shared" si="15"/>
        <v>6</v>
      </c>
      <c r="AJ10" s="345">
        <v>15.8</v>
      </c>
      <c r="AK10" s="347">
        <f t="shared" si="16"/>
        <v>5</v>
      </c>
      <c r="AL10" s="329">
        <v>120.69</v>
      </c>
      <c r="AM10" s="330">
        <f t="shared" si="17"/>
        <v>4</v>
      </c>
      <c r="AN10" s="327">
        <v>96.3</v>
      </c>
      <c r="AO10" s="330">
        <f t="shared" si="18"/>
        <v>1</v>
      </c>
      <c r="AP10" s="327">
        <v>64.92</v>
      </c>
      <c r="AQ10" s="330">
        <f t="shared" si="19"/>
        <v>6</v>
      </c>
      <c r="AR10" s="327">
        <v>58</v>
      </c>
      <c r="AS10" s="330">
        <f t="shared" si="20"/>
        <v>4</v>
      </c>
      <c r="AT10" s="327">
        <v>55.78</v>
      </c>
      <c r="AU10" s="330">
        <f t="shared" si="21"/>
        <v>4</v>
      </c>
      <c r="AV10" s="327">
        <v>173.4</v>
      </c>
      <c r="AW10" s="344">
        <f t="shared" si="22"/>
        <v>1</v>
      </c>
      <c r="AX10" s="327">
        <v>352.2</v>
      </c>
      <c r="AY10" s="330">
        <f t="shared" si="23"/>
        <v>3</v>
      </c>
      <c r="AZ10" s="327">
        <v>16.4</v>
      </c>
      <c r="BA10" s="330">
        <f t="shared" si="24"/>
        <v>13</v>
      </c>
      <c r="BB10" s="330">
        <v>35879</v>
      </c>
      <c r="BC10" s="330">
        <f t="shared" si="25"/>
        <v>8</v>
      </c>
      <c r="BD10" s="327">
        <v>23.8</v>
      </c>
      <c r="BE10" s="330">
        <f t="shared" si="26"/>
        <v>5</v>
      </c>
      <c r="BF10" s="20">
        <v>85.76</v>
      </c>
      <c r="BG10" s="347">
        <f t="shared" si="27"/>
        <v>3</v>
      </c>
      <c r="BH10" s="345">
        <v>10.4</v>
      </c>
      <c r="BI10" s="347">
        <f t="shared" si="28"/>
        <v>12</v>
      </c>
      <c r="BJ10" s="20">
        <v>50.37</v>
      </c>
      <c r="BK10" s="347">
        <f t="shared" si="29"/>
        <v>3</v>
      </c>
      <c r="BL10" s="345">
        <v>8.5</v>
      </c>
      <c r="BM10" s="347">
        <f t="shared" si="30"/>
        <v>10</v>
      </c>
    </row>
    <row r="11" spans="1:65" s="336" customFormat="1" ht="33" customHeight="1">
      <c r="A11" s="309" t="s">
        <v>397</v>
      </c>
      <c r="B11" s="331">
        <v>7.9</v>
      </c>
      <c r="C11" s="332">
        <f t="shared" si="0"/>
        <v>3</v>
      </c>
      <c r="D11" s="333">
        <v>7.6</v>
      </c>
      <c r="E11" s="332">
        <f t="shared" si="1"/>
        <v>4</v>
      </c>
      <c r="F11" s="333">
        <v>110.86</v>
      </c>
      <c r="G11" s="332">
        <f t="shared" si="2"/>
        <v>2</v>
      </c>
      <c r="H11" s="333">
        <v>21</v>
      </c>
      <c r="I11" s="332">
        <f t="shared" si="3"/>
        <v>2</v>
      </c>
      <c r="J11" s="333"/>
      <c r="K11" s="332" t="e">
        <f t="shared" si="4"/>
        <v>#N/A</v>
      </c>
      <c r="L11" s="333">
        <v>10.3</v>
      </c>
      <c r="M11" s="332">
        <f t="shared" si="5"/>
        <v>9</v>
      </c>
      <c r="N11" s="333">
        <v>124.562</v>
      </c>
      <c r="O11" s="332">
        <f t="shared" si="6"/>
        <v>4</v>
      </c>
      <c r="P11" s="333">
        <v>32.6</v>
      </c>
      <c r="Q11" s="332">
        <f t="shared" si="7"/>
        <v>7</v>
      </c>
      <c r="R11" s="333">
        <v>288.4254</v>
      </c>
      <c r="S11" s="332">
        <f t="shared" si="8"/>
        <v>7</v>
      </c>
      <c r="T11" s="333">
        <v>20.7</v>
      </c>
      <c r="U11" s="334">
        <f t="shared" si="9"/>
        <v>5</v>
      </c>
      <c r="V11" s="333">
        <v>627.5455530674598</v>
      </c>
      <c r="W11" s="332">
        <f t="shared" si="10"/>
        <v>4</v>
      </c>
      <c r="X11" s="333">
        <v>10.8</v>
      </c>
      <c r="Y11" s="332">
        <f t="shared" si="10"/>
        <v>3</v>
      </c>
      <c r="Z11" s="22">
        <v>164.28</v>
      </c>
      <c r="AA11" s="23">
        <f t="shared" si="11"/>
        <v>4</v>
      </c>
      <c r="AB11" s="22">
        <v>7.1</v>
      </c>
      <c r="AC11" s="28">
        <f t="shared" si="12"/>
        <v>10</v>
      </c>
      <c r="AD11" s="22">
        <v>101.03</v>
      </c>
      <c r="AE11" s="23">
        <f t="shared" si="13"/>
        <v>3</v>
      </c>
      <c r="AF11" s="22">
        <v>-1.4</v>
      </c>
      <c r="AG11" s="23">
        <f t="shared" si="14"/>
        <v>7</v>
      </c>
      <c r="AH11" s="22">
        <v>340.36</v>
      </c>
      <c r="AI11" s="23">
        <f t="shared" si="15"/>
        <v>4</v>
      </c>
      <c r="AJ11" s="22">
        <v>13.8</v>
      </c>
      <c r="AK11" s="28">
        <f t="shared" si="16"/>
        <v>7</v>
      </c>
      <c r="AL11" s="335">
        <v>54.36</v>
      </c>
      <c r="AM11" s="332">
        <f t="shared" si="17"/>
        <v>9</v>
      </c>
      <c r="AN11" s="333">
        <v>16.9</v>
      </c>
      <c r="AO11" s="332">
        <f t="shared" si="18"/>
        <v>10</v>
      </c>
      <c r="AP11" s="333">
        <v>44.57</v>
      </c>
      <c r="AQ11" s="332">
        <f t="shared" si="19"/>
        <v>8</v>
      </c>
      <c r="AR11" s="333">
        <v>19.4</v>
      </c>
      <c r="AS11" s="332">
        <f t="shared" si="20"/>
        <v>10</v>
      </c>
      <c r="AT11" s="333">
        <v>9.79</v>
      </c>
      <c r="AU11" s="332">
        <f t="shared" si="21"/>
        <v>8</v>
      </c>
      <c r="AV11" s="333">
        <v>6.7</v>
      </c>
      <c r="AW11" s="334">
        <f t="shared" si="22"/>
        <v>9</v>
      </c>
      <c r="AX11" s="333">
        <v>259.16</v>
      </c>
      <c r="AY11" s="332">
        <f t="shared" si="23"/>
        <v>6</v>
      </c>
      <c r="AZ11" s="333">
        <v>17.3</v>
      </c>
      <c r="BA11" s="332">
        <f t="shared" si="24"/>
        <v>1</v>
      </c>
      <c r="BB11" s="332">
        <v>72634</v>
      </c>
      <c r="BC11" s="332">
        <f t="shared" si="25"/>
        <v>7</v>
      </c>
      <c r="BD11" s="333">
        <v>17.4</v>
      </c>
      <c r="BE11" s="332">
        <f t="shared" si="26"/>
        <v>8</v>
      </c>
      <c r="BF11" s="32">
        <v>64.39</v>
      </c>
      <c r="BG11" s="28">
        <f t="shared" si="27"/>
        <v>8</v>
      </c>
      <c r="BH11" s="22">
        <v>12.4</v>
      </c>
      <c r="BI11" s="28">
        <f t="shared" si="28"/>
        <v>7</v>
      </c>
      <c r="BJ11" s="32">
        <v>32</v>
      </c>
      <c r="BK11" s="28">
        <f t="shared" si="29"/>
        <v>8</v>
      </c>
      <c r="BL11" s="22">
        <v>11</v>
      </c>
      <c r="BM11" s="28">
        <f t="shared" si="30"/>
        <v>8</v>
      </c>
    </row>
    <row r="12" spans="1:65" s="336" customFormat="1" ht="33" customHeight="1">
      <c r="A12" s="309" t="s">
        <v>398</v>
      </c>
      <c r="B12" s="331">
        <v>6.9</v>
      </c>
      <c r="C12" s="332">
        <f t="shared" si="0"/>
        <v>8</v>
      </c>
      <c r="D12" s="333">
        <v>5.9</v>
      </c>
      <c r="E12" s="332">
        <f t="shared" si="1"/>
        <v>13</v>
      </c>
      <c r="F12" s="333">
        <v>30.48</v>
      </c>
      <c r="G12" s="332">
        <f t="shared" si="2"/>
        <v>13</v>
      </c>
      <c r="H12" s="333">
        <v>17.2</v>
      </c>
      <c r="I12" s="332">
        <f t="shared" si="3"/>
        <v>5</v>
      </c>
      <c r="J12" s="333"/>
      <c r="K12" s="332" t="e">
        <f t="shared" si="4"/>
        <v>#N/A</v>
      </c>
      <c r="L12" s="333">
        <v>13.8</v>
      </c>
      <c r="M12" s="332">
        <f t="shared" si="5"/>
        <v>2</v>
      </c>
      <c r="N12" s="333">
        <v>32.5997</v>
      </c>
      <c r="O12" s="332">
        <f t="shared" si="6"/>
        <v>14</v>
      </c>
      <c r="P12" s="333">
        <v>67.8</v>
      </c>
      <c r="Q12" s="332">
        <f t="shared" si="7"/>
        <v>2</v>
      </c>
      <c r="R12" s="333">
        <v>64.0388</v>
      </c>
      <c r="S12" s="332">
        <f t="shared" si="8"/>
        <v>14</v>
      </c>
      <c r="T12" s="333">
        <v>34.6</v>
      </c>
      <c r="U12" s="334">
        <f t="shared" si="9"/>
        <v>1</v>
      </c>
      <c r="V12" s="333">
        <v>117.44027857033866</v>
      </c>
      <c r="W12" s="332">
        <f t="shared" si="10"/>
        <v>14</v>
      </c>
      <c r="X12" s="333">
        <v>10.5</v>
      </c>
      <c r="Y12" s="332">
        <f t="shared" si="10"/>
        <v>8</v>
      </c>
      <c r="Z12" s="22">
        <v>37.62</v>
      </c>
      <c r="AA12" s="23">
        <f t="shared" si="11"/>
        <v>14</v>
      </c>
      <c r="AB12" s="22">
        <v>8.9</v>
      </c>
      <c r="AC12" s="28">
        <f t="shared" si="12"/>
        <v>6</v>
      </c>
      <c r="AD12" s="22">
        <v>20.85</v>
      </c>
      <c r="AE12" s="23">
        <f t="shared" si="13"/>
        <v>14</v>
      </c>
      <c r="AF12" s="22">
        <v>-4.2</v>
      </c>
      <c r="AG12" s="23">
        <f t="shared" si="14"/>
        <v>9</v>
      </c>
      <c r="AH12" s="22">
        <v>95.04</v>
      </c>
      <c r="AI12" s="23">
        <f t="shared" si="15"/>
        <v>14</v>
      </c>
      <c r="AJ12" s="22">
        <v>15.8</v>
      </c>
      <c r="AK12" s="28">
        <f t="shared" si="16"/>
        <v>5</v>
      </c>
      <c r="AL12" s="335">
        <v>4.33</v>
      </c>
      <c r="AM12" s="332">
        <f t="shared" si="17"/>
        <v>13</v>
      </c>
      <c r="AN12" s="333">
        <v>64.4</v>
      </c>
      <c r="AO12" s="332">
        <f t="shared" si="18"/>
        <v>3</v>
      </c>
      <c r="AP12" s="333">
        <v>4.1</v>
      </c>
      <c r="AQ12" s="332">
        <f t="shared" si="19"/>
        <v>13</v>
      </c>
      <c r="AR12" s="333">
        <v>68.7</v>
      </c>
      <c r="AS12" s="332">
        <f t="shared" si="20"/>
        <v>3</v>
      </c>
      <c r="AT12" s="333">
        <v>0.23</v>
      </c>
      <c r="AU12" s="332">
        <f t="shared" si="21"/>
        <v>14</v>
      </c>
      <c r="AV12" s="333">
        <v>12.8</v>
      </c>
      <c r="AW12" s="334">
        <f t="shared" si="22"/>
        <v>7</v>
      </c>
      <c r="AX12" s="333">
        <v>43.75</v>
      </c>
      <c r="AY12" s="332">
        <f t="shared" si="23"/>
        <v>14</v>
      </c>
      <c r="AZ12" s="333">
        <v>16.8</v>
      </c>
      <c r="BA12" s="332">
        <f t="shared" si="24"/>
        <v>7</v>
      </c>
      <c r="BB12" s="332">
        <v>6295</v>
      </c>
      <c r="BC12" s="332">
        <f t="shared" si="25"/>
        <v>12</v>
      </c>
      <c r="BD12" s="333">
        <v>1187.3</v>
      </c>
      <c r="BE12" s="332">
        <f t="shared" si="26"/>
        <v>1</v>
      </c>
      <c r="BF12" s="32">
        <v>15.14</v>
      </c>
      <c r="BG12" s="28">
        <f t="shared" si="27"/>
        <v>14</v>
      </c>
      <c r="BH12" s="22">
        <v>9.2</v>
      </c>
      <c r="BI12" s="28">
        <f t="shared" si="28"/>
        <v>13</v>
      </c>
      <c r="BJ12" s="32">
        <v>4.1</v>
      </c>
      <c r="BK12" s="28">
        <f t="shared" si="29"/>
        <v>14</v>
      </c>
      <c r="BL12" s="22">
        <v>4.1</v>
      </c>
      <c r="BM12" s="28">
        <f t="shared" si="30"/>
        <v>13</v>
      </c>
    </row>
    <row r="13" spans="1:65" s="336" customFormat="1" ht="33" customHeight="1">
      <c r="A13" s="309" t="s">
        <v>399</v>
      </c>
      <c r="B13" s="331">
        <v>8.5</v>
      </c>
      <c r="C13" s="332">
        <f t="shared" si="0"/>
        <v>1</v>
      </c>
      <c r="D13" s="333">
        <v>8.1</v>
      </c>
      <c r="E13" s="332">
        <f t="shared" si="1"/>
        <v>1</v>
      </c>
      <c r="F13" s="333">
        <v>45.04</v>
      </c>
      <c r="G13" s="332">
        <f t="shared" si="2"/>
        <v>10</v>
      </c>
      <c r="H13" s="333">
        <v>16.6</v>
      </c>
      <c r="I13" s="332">
        <f t="shared" si="3"/>
        <v>6</v>
      </c>
      <c r="J13" s="333"/>
      <c r="K13" s="332" t="e">
        <f t="shared" si="4"/>
        <v>#N/A</v>
      </c>
      <c r="L13" s="333">
        <v>11.9</v>
      </c>
      <c r="M13" s="332">
        <f t="shared" si="5"/>
        <v>7</v>
      </c>
      <c r="N13" s="333">
        <v>60.7215</v>
      </c>
      <c r="O13" s="332">
        <f t="shared" si="6"/>
        <v>10</v>
      </c>
      <c r="P13" s="333">
        <v>26.4</v>
      </c>
      <c r="Q13" s="332">
        <f t="shared" si="7"/>
        <v>8</v>
      </c>
      <c r="R13" s="333">
        <v>212.7692</v>
      </c>
      <c r="S13" s="332">
        <f t="shared" si="8"/>
        <v>9</v>
      </c>
      <c r="T13" s="333">
        <v>26</v>
      </c>
      <c r="U13" s="334">
        <f t="shared" si="9"/>
        <v>3</v>
      </c>
      <c r="V13" s="333">
        <v>397.97775905668567</v>
      </c>
      <c r="W13" s="332">
        <f t="shared" si="10"/>
        <v>9</v>
      </c>
      <c r="X13" s="333">
        <v>10.3</v>
      </c>
      <c r="Y13" s="332">
        <f t="shared" si="10"/>
        <v>10</v>
      </c>
      <c r="Z13" s="22">
        <v>76.78</v>
      </c>
      <c r="AA13" s="23">
        <f t="shared" si="11"/>
        <v>12</v>
      </c>
      <c r="AB13" s="22">
        <v>8.1</v>
      </c>
      <c r="AC13" s="28">
        <f t="shared" si="12"/>
        <v>9</v>
      </c>
      <c r="AD13" s="22">
        <v>42.86</v>
      </c>
      <c r="AE13" s="23">
        <f t="shared" si="13"/>
        <v>11</v>
      </c>
      <c r="AF13" s="22">
        <v>-1.3</v>
      </c>
      <c r="AG13" s="23">
        <f t="shared" si="14"/>
        <v>6</v>
      </c>
      <c r="AH13" s="22">
        <v>252.56</v>
      </c>
      <c r="AI13" s="23">
        <f t="shared" si="15"/>
        <v>10</v>
      </c>
      <c r="AJ13" s="22">
        <v>10.2</v>
      </c>
      <c r="AK13" s="28">
        <f t="shared" si="16"/>
        <v>9</v>
      </c>
      <c r="AL13" s="335">
        <v>47</v>
      </c>
      <c r="AM13" s="332">
        <f t="shared" si="17"/>
        <v>11</v>
      </c>
      <c r="AN13" s="333">
        <v>81.8</v>
      </c>
      <c r="AO13" s="332">
        <f t="shared" si="18"/>
        <v>2</v>
      </c>
      <c r="AP13" s="333">
        <v>40.99</v>
      </c>
      <c r="AQ13" s="332">
        <f t="shared" si="19"/>
        <v>10</v>
      </c>
      <c r="AR13" s="333">
        <v>117.3</v>
      </c>
      <c r="AS13" s="332">
        <f t="shared" si="20"/>
        <v>1</v>
      </c>
      <c r="AT13" s="333">
        <v>6.01</v>
      </c>
      <c r="AU13" s="332">
        <f t="shared" si="21"/>
        <v>9</v>
      </c>
      <c r="AV13" s="333">
        <v>-14</v>
      </c>
      <c r="AW13" s="334">
        <f t="shared" si="22"/>
        <v>14</v>
      </c>
      <c r="AX13" s="333">
        <v>232.38</v>
      </c>
      <c r="AY13" s="332">
        <f t="shared" si="23"/>
        <v>8</v>
      </c>
      <c r="AZ13" s="333">
        <v>16.5</v>
      </c>
      <c r="BA13" s="332">
        <f t="shared" si="24"/>
        <v>12</v>
      </c>
      <c r="BB13" s="332">
        <v>18258</v>
      </c>
      <c r="BC13" s="332">
        <f t="shared" si="25"/>
        <v>11</v>
      </c>
      <c r="BD13" s="333">
        <v>31.9</v>
      </c>
      <c r="BE13" s="332">
        <f t="shared" si="26"/>
        <v>3</v>
      </c>
      <c r="BF13" s="32">
        <v>47.99</v>
      </c>
      <c r="BG13" s="28">
        <f t="shared" si="27"/>
        <v>12</v>
      </c>
      <c r="BH13" s="22">
        <v>18.6</v>
      </c>
      <c r="BI13" s="28">
        <f t="shared" si="28"/>
        <v>2</v>
      </c>
      <c r="BJ13" s="32">
        <v>24.54</v>
      </c>
      <c r="BK13" s="28">
        <f t="shared" si="29"/>
        <v>11</v>
      </c>
      <c r="BL13" s="22">
        <v>21.8</v>
      </c>
      <c r="BM13" s="28">
        <f t="shared" si="30"/>
        <v>2</v>
      </c>
    </row>
    <row r="14" spans="1:65" s="336" customFormat="1" ht="33" customHeight="1">
      <c r="A14" s="309" t="s">
        <v>400</v>
      </c>
      <c r="B14" s="331">
        <v>2.1</v>
      </c>
      <c r="C14" s="332">
        <f t="shared" si="0"/>
        <v>14</v>
      </c>
      <c r="D14" s="333">
        <v>7.2</v>
      </c>
      <c r="E14" s="332">
        <f t="shared" si="1"/>
        <v>8</v>
      </c>
      <c r="F14" s="333">
        <v>99.03</v>
      </c>
      <c r="G14" s="332">
        <f t="shared" si="2"/>
        <v>3</v>
      </c>
      <c r="H14" s="333">
        <v>14.2</v>
      </c>
      <c r="I14" s="332">
        <f t="shared" si="3"/>
        <v>7</v>
      </c>
      <c r="J14" s="333"/>
      <c r="K14" s="332" t="e">
        <f t="shared" si="4"/>
        <v>#N/A</v>
      </c>
      <c r="L14" s="333">
        <v>13.1</v>
      </c>
      <c r="M14" s="332">
        <f t="shared" si="5"/>
        <v>4</v>
      </c>
      <c r="N14" s="333">
        <v>82.2051</v>
      </c>
      <c r="O14" s="332">
        <f t="shared" si="6"/>
        <v>9</v>
      </c>
      <c r="P14" s="333">
        <v>-5.3</v>
      </c>
      <c r="Q14" s="332">
        <f t="shared" si="7"/>
        <v>12</v>
      </c>
      <c r="R14" s="333">
        <v>331.9743</v>
      </c>
      <c r="S14" s="332">
        <f t="shared" si="8"/>
        <v>4</v>
      </c>
      <c r="T14" s="333">
        <v>-3.7</v>
      </c>
      <c r="U14" s="334">
        <f t="shared" si="9"/>
        <v>13</v>
      </c>
      <c r="V14" s="333">
        <v>544.519248829298</v>
      </c>
      <c r="W14" s="332">
        <f t="shared" si="10"/>
        <v>5</v>
      </c>
      <c r="X14" s="333">
        <v>11.1</v>
      </c>
      <c r="Y14" s="332">
        <f t="shared" si="10"/>
        <v>1</v>
      </c>
      <c r="Z14" s="22">
        <v>131.27</v>
      </c>
      <c r="AA14" s="23">
        <f t="shared" si="11"/>
        <v>6</v>
      </c>
      <c r="AB14" s="22">
        <v>2.6</v>
      </c>
      <c r="AC14" s="28">
        <f t="shared" si="12"/>
        <v>12</v>
      </c>
      <c r="AD14" s="22">
        <v>79.42</v>
      </c>
      <c r="AE14" s="23">
        <f t="shared" si="13"/>
        <v>6</v>
      </c>
      <c r="AF14" s="22">
        <v>-8.9</v>
      </c>
      <c r="AG14" s="23">
        <f t="shared" si="14"/>
        <v>11</v>
      </c>
      <c r="AH14" s="22">
        <v>291.81</v>
      </c>
      <c r="AI14" s="23">
        <f t="shared" si="15"/>
        <v>8</v>
      </c>
      <c r="AJ14" s="22">
        <v>4</v>
      </c>
      <c r="AK14" s="28">
        <f t="shared" si="16"/>
        <v>12</v>
      </c>
      <c r="AL14" s="335">
        <v>160.65</v>
      </c>
      <c r="AM14" s="332">
        <f t="shared" si="17"/>
        <v>2</v>
      </c>
      <c r="AN14" s="333">
        <v>29</v>
      </c>
      <c r="AO14" s="332">
        <f t="shared" si="18"/>
        <v>5</v>
      </c>
      <c r="AP14" s="333">
        <v>86.19</v>
      </c>
      <c r="AQ14" s="332">
        <f t="shared" si="19"/>
        <v>2</v>
      </c>
      <c r="AR14" s="333">
        <v>21.5</v>
      </c>
      <c r="AS14" s="332">
        <f t="shared" si="20"/>
        <v>9</v>
      </c>
      <c r="AT14" s="333">
        <v>74.46</v>
      </c>
      <c r="AU14" s="332">
        <f t="shared" si="21"/>
        <v>2</v>
      </c>
      <c r="AV14" s="333">
        <v>38.8</v>
      </c>
      <c r="AW14" s="334">
        <f t="shared" si="22"/>
        <v>4</v>
      </c>
      <c r="AX14" s="333">
        <v>355.74</v>
      </c>
      <c r="AY14" s="332">
        <f t="shared" si="23"/>
        <v>2</v>
      </c>
      <c r="AZ14" s="333">
        <v>16.7</v>
      </c>
      <c r="BA14" s="332">
        <f t="shared" si="24"/>
        <v>9</v>
      </c>
      <c r="BB14" s="332">
        <v>101391</v>
      </c>
      <c r="BC14" s="332">
        <f t="shared" si="25"/>
        <v>2</v>
      </c>
      <c r="BD14" s="333">
        <v>3.1</v>
      </c>
      <c r="BE14" s="332">
        <f t="shared" si="26"/>
        <v>12</v>
      </c>
      <c r="BF14" s="32">
        <v>69.96</v>
      </c>
      <c r="BG14" s="28">
        <f t="shared" si="27"/>
        <v>5</v>
      </c>
      <c r="BH14" s="22">
        <v>13.7</v>
      </c>
      <c r="BI14" s="28">
        <f t="shared" si="28"/>
        <v>6</v>
      </c>
      <c r="BJ14" s="32">
        <v>47.98</v>
      </c>
      <c r="BK14" s="28">
        <f t="shared" si="29"/>
        <v>4</v>
      </c>
      <c r="BL14" s="22">
        <v>14.6</v>
      </c>
      <c r="BM14" s="28">
        <f t="shared" si="30"/>
        <v>6</v>
      </c>
    </row>
    <row r="15" spans="1:65" s="336" customFormat="1" ht="33" customHeight="1">
      <c r="A15" s="309" t="s">
        <v>401</v>
      </c>
      <c r="B15" s="331">
        <v>6.8</v>
      </c>
      <c r="C15" s="332">
        <f t="shared" si="0"/>
        <v>9</v>
      </c>
      <c r="D15" s="333">
        <v>7</v>
      </c>
      <c r="E15" s="332">
        <f t="shared" si="1"/>
        <v>10</v>
      </c>
      <c r="F15" s="333">
        <v>31.96</v>
      </c>
      <c r="G15" s="332">
        <f t="shared" si="2"/>
        <v>12</v>
      </c>
      <c r="H15" s="333">
        <v>2.6</v>
      </c>
      <c r="I15" s="332">
        <f t="shared" si="3"/>
        <v>12</v>
      </c>
      <c r="J15" s="333"/>
      <c r="K15" s="332" t="e">
        <f t="shared" si="4"/>
        <v>#N/A</v>
      </c>
      <c r="L15" s="333">
        <v>11.9</v>
      </c>
      <c r="M15" s="332">
        <f t="shared" si="5"/>
        <v>7</v>
      </c>
      <c r="N15" s="333">
        <v>52.7746</v>
      </c>
      <c r="O15" s="332">
        <f t="shared" si="6"/>
        <v>11</v>
      </c>
      <c r="P15" s="333">
        <v>-5.7</v>
      </c>
      <c r="Q15" s="332">
        <f t="shared" si="7"/>
        <v>13</v>
      </c>
      <c r="R15" s="333">
        <v>330.4672</v>
      </c>
      <c r="S15" s="332">
        <f t="shared" si="8"/>
        <v>5</v>
      </c>
      <c r="T15" s="333">
        <v>4.7</v>
      </c>
      <c r="U15" s="334">
        <f t="shared" si="9"/>
        <v>9</v>
      </c>
      <c r="V15" s="333">
        <v>415.096710013622</v>
      </c>
      <c r="W15" s="332">
        <f t="shared" si="10"/>
        <v>8</v>
      </c>
      <c r="X15" s="333">
        <v>10.9</v>
      </c>
      <c r="Y15" s="332">
        <f t="shared" si="10"/>
        <v>2</v>
      </c>
      <c r="Z15" s="22">
        <v>116.36</v>
      </c>
      <c r="AA15" s="23">
        <f t="shared" si="11"/>
        <v>8</v>
      </c>
      <c r="AB15" s="22">
        <v>10.2</v>
      </c>
      <c r="AC15" s="28">
        <f t="shared" si="12"/>
        <v>5</v>
      </c>
      <c r="AD15" s="22">
        <v>76.07</v>
      </c>
      <c r="AE15" s="23">
        <f t="shared" si="13"/>
        <v>7</v>
      </c>
      <c r="AF15" s="22">
        <v>7.8</v>
      </c>
      <c r="AG15" s="23">
        <f t="shared" si="14"/>
        <v>4</v>
      </c>
      <c r="AH15" s="22">
        <v>332.26</v>
      </c>
      <c r="AI15" s="23">
        <f t="shared" si="15"/>
        <v>5</v>
      </c>
      <c r="AJ15" s="22">
        <v>20.8</v>
      </c>
      <c r="AK15" s="28">
        <f t="shared" si="16"/>
        <v>2</v>
      </c>
      <c r="AL15" s="335">
        <v>56.17</v>
      </c>
      <c r="AM15" s="332">
        <f t="shared" si="17"/>
        <v>8</v>
      </c>
      <c r="AN15" s="333">
        <v>22.6</v>
      </c>
      <c r="AO15" s="332">
        <f t="shared" si="18"/>
        <v>8</v>
      </c>
      <c r="AP15" s="333">
        <v>53.58</v>
      </c>
      <c r="AQ15" s="332">
        <f t="shared" si="19"/>
        <v>7</v>
      </c>
      <c r="AR15" s="333">
        <v>24.7</v>
      </c>
      <c r="AS15" s="332">
        <f t="shared" si="20"/>
        <v>7</v>
      </c>
      <c r="AT15" s="333">
        <v>2.59</v>
      </c>
      <c r="AU15" s="332">
        <f t="shared" si="21"/>
        <v>11</v>
      </c>
      <c r="AV15" s="333">
        <v>-9.6</v>
      </c>
      <c r="AW15" s="334">
        <f t="shared" si="22"/>
        <v>12</v>
      </c>
      <c r="AX15" s="333">
        <v>187.68</v>
      </c>
      <c r="AY15" s="332">
        <f t="shared" si="23"/>
        <v>10</v>
      </c>
      <c r="AZ15" s="333">
        <v>16.8</v>
      </c>
      <c r="BA15" s="332">
        <f t="shared" si="24"/>
        <v>7</v>
      </c>
      <c r="BB15" s="332">
        <v>76067</v>
      </c>
      <c r="BC15" s="332">
        <f t="shared" si="25"/>
        <v>6</v>
      </c>
      <c r="BD15" s="333">
        <v>15.1</v>
      </c>
      <c r="BE15" s="332">
        <f t="shared" si="26"/>
        <v>9</v>
      </c>
      <c r="BF15" s="32">
        <v>51.6</v>
      </c>
      <c r="BG15" s="28">
        <f t="shared" si="27"/>
        <v>11</v>
      </c>
      <c r="BH15" s="22">
        <v>12.2</v>
      </c>
      <c r="BI15" s="28">
        <f t="shared" si="28"/>
        <v>9</v>
      </c>
      <c r="BJ15" s="32">
        <v>24.79</v>
      </c>
      <c r="BK15" s="28">
        <f t="shared" si="29"/>
        <v>9</v>
      </c>
      <c r="BL15" s="22">
        <v>8.4</v>
      </c>
      <c r="BM15" s="28">
        <f t="shared" si="30"/>
        <v>11</v>
      </c>
    </row>
    <row r="16" spans="1:65" s="336" customFormat="1" ht="33" customHeight="1">
      <c r="A16" s="309" t="s">
        <v>402</v>
      </c>
      <c r="B16" s="331">
        <v>7.6</v>
      </c>
      <c r="C16" s="332">
        <f t="shared" si="0"/>
        <v>4</v>
      </c>
      <c r="D16" s="333">
        <v>7.3</v>
      </c>
      <c r="E16" s="332">
        <f t="shared" si="1"/>
        <v>7</v>
      </c>
      <c r="F16" s="333">
        <v>32.95</v>
      </c>
      <c r="G16" s="332">
        <f t="shared" si="2"/>
        <v>11</v>
      </c>
      <c r="H16" s="333">
        <v>9.9</v>
      </c>
      <c r="I16" s="332">
        <f t="shared" si="3"/>
        <v>11</v>
      </c>
      <c r="J16" s="333"/>
      <c r="K16" s="332" t="e">
        <f t="shared" si="4"/>
        <v>#N/A</v>
      </c>
      <c r="L16" s="333">
        <v>14.3</v>
      </c>
      <c r="M16" s="332">
        <f t="shared" si="5"/>
        <v>1</v>
      </c>
      <c r="N16" s="333">
        <v>88.964</v>
      </c>
      <c r="O16" s="332">
        <f t="shared" si="6"/>
        <v>8</v>
      </c>
      <c r="P16" s="333">
        <v>39.3</v>
      </c>
      <c r="Q16" s="332">
        <f t="shared" si="7"/>
        <v>4</v>
      </c>
      <c r="R16" s="333">
        <v>482.0478</v>
      </c>
      <c r="S16" s="332">
        <f t="shared" si="8"/>
        <v>2</v>
      </c>
      <c r="T16" s="333">
        <v>34.1</v>
      </c>
      <c r="U16" s="334">
        <f t="shared" si="9"/>
        <v>2</v>
      </c>
      <c r="V16" s="333">
        <v>346.4773051160223</v>
      </c>
      <c r="W16" s="332">
        <f t="shared" si="10"/>
        <v>11</v>
      </c>
      <c r="X16" s="333">
        <v>10.5</v>
      </c>
      <c r="Y16" s="332">
        <f t="shared" si="10"/>
        <v>8</v>
      </c>
      <c r="Z16" s="22">
        <v>92.21</v>
      </c>
      <c r="AA16" s="23">
        <f t="shared" si="11"/>
        <v>9</v>
      </c>
      <c r="AB16" s="22">
        <v>11.1</v>
      </c>
      <c r="AC16" s="28">
        <f t="shared" si="12"/>
        <v>4</v>
      </c>
      <c r="AD16" s="22">
        <v>54.78</v>
      </c>
      <c r="AE16" s="23">
        <f t="shared" si="13"/>
        <v>9</v>
      </c>
      <c r="AF16" s="22">
        <v>8.1</v>
      </c>
      <c r="AG16" s="23">
        <f t="shared" si="14"/>
        <v>3</v>
      </c>
      <c r="AH16" s="22">
        <v>296.65</v>
      </c>
      <c r="AI16" s="23">
        <f t="shared" si="15"/>
        <v>7</v>
      </c>
      <c r="AJ16" s="22">
        <v>26.9</v>
      </c>
      <c r="AK16" s="28">
        <f t="shared" si="16"/>
        <v>1</v>
      </c>
      <c r="AL16" s="335">
        <v>2.18</v>
      </c>
      <c r="AM16" s="332">
        <f t="shared" si="17"/>
        <v>14</v>
      </c>
      <c r="AN16" s="333">
        <v>9.6</v>
      </c>
      <c r="AO16" s="332">
        <f t="shared" si="18"/>
        <v>11</v>
      </c>
      <c r="AP16" s="333">
        <v>1.83</v>
      </c>
      <c r="AQ16" s="332">
        <f t="shared" si="19"/>
        <v>14</v>
      </c>
      <c r="AR16" s="333">
        <v>0.6</v>
      </c>
      <c r="AS16" s="332">
        <f t="shared" si="20"/>
        <v>12</v>
      </c>
      <c r="AT16" s="333">
        <v>0.36</v>
      </c>
      <c r="AU16" s="332">
        <f t="shared" si="21"/>
        <v>13</v>
      </c>
      <c r="AV16" s="333">
        <v>101.6</v>
      </c>
      <c r="AW16" s="334">
        <f t="shared" si="22"/>
        <v>2</v>
      </c>
      <c r="AX16" s="333">
        <v>160.72</v>
      </c>
      <c r="AY16" s="332">
        <f t="shared" si="23"/>
        <v>12</v>
      </c>
      <c r="AZ16" s="333">
        <v>16.7</v>
      </c>
      <c r="BA16" s="332">
        <f t="shared" si="24"/>
        <v>9</v>
      </c>
      <c r="BB16" s="332">
        <v>3325</v>
      </c>
      <c r="BC16" s="332">
        <f t="shared" si="25"/>
        <v>13</v>
      </c>
      <c r="BD16" s="333">
        <v>50.1</v>
      </c>
      <c r="BE16" s="332">
        <f t="shared" si="26"/>
        <v>2</v>
      </c>
      <c r="BF16" s="32">
        <v>54.34</v>
      </c>
      <c r="BG16" s="28">
        <f t="shared" si="27"/>
        <v>9</v>
      </c>
      <c r="BH16" s="22">
        <v>18.2</v>
      </c>
      <c r="BI16" s="28">
        <f t="shared" si="28"/>
        <v>3</v>
      </c>
      <c r="BJ16" s="32">
        <v>24.71</v>
      </c>
      <c r="BK16" s="28">
        <f t="shared" si="29"/>
        <v>10</v>
      </c>
      <c r="BL16" s="22">
        <v>24.4</v>
      </c>
      <c r="BM16" s="28">
        <f t="shared" si="30"/>
        <v>1</v>
      </c>
    </row>
    <row r="17" spans="1:65" s="336" customFormat="1" ht="33" customHeight="1">
      <c r="A17" s="309" t="s">
        <v>403</v>
      </c>
      <c r="B17" s="331">
        <v>7.5</v>
      </c>
      <c r="C17" s="332">
        <f t="shared" si="0"/>
        <v>5</v>
      </c>
      <c r="D17" s="333">
        <v>7.8</v>
      </c>
      <c r="E17" s="332">
        <f t="shared" si="1"/>
        <v>2</v>
      </c>
      <c r="F17" s="333">
        <v>46.39</v>
      </c>
      <c r="G17" s="332">
        <f t="shared" si="2"/>
        <v>8</v>
      </c>
      <c r="H17" s="333">
        <v>-1.3</v>
      </c>
      <c r="I17" s="332">
        <f t="shared" si="3"/>
        <v>13</v>
      </c>
      <c r="J17" s="333"/>
      <c r="K17" s="332" t="e">
        <f t="shared" si="4"/>
        <v>#N/A</v>
      </c>
      <c r="L17" s="333">
        <v>13</v>
      </c>
      <c r="M17" s="332">
        <f t="shared" si="5"/>
        <v>5</v>
      </c>
      <c r="N17" s="333">
        <v>32.6572</v>
      </c>
      <c r="O17" s="332">
        <f t="shared" si="6"/>
        <v>13</v>
      </c>
      <c r="P17" s="333">
        <v>4.8</v>
      </c>
      <c r="Q17" s="332">
        <f t="shared" si="7"/>
        <v>11</v>
      </c>
      <c r="R17" s="333">
        <v>86.3754</v>
      </c>
      <c r="S17" s="332">
        <f t="shared" si="8"/>
        <v>13</v>
      </c>
      <c r="T17" s="333">
        <v>-15.7</v>
      </c>
      <c r="U17" s="334">
        <f t="shared" si="9"/>
        <v>14</v>
      </c>
      <c r="V17" s="333">
        <v>307.3707105661347</v>
      </c>
      <c r="W17" s="332">
        <f t="shared" si="10"/>
        <v>12</v>
      </c>
      <c r="X17" s="333">
        <v>10.6</v>
      </c>
      <c r="Y17" s="332">
        <f t="shared" si="10"/>
        <v>6</v>
      </c>
      <c r="Z17" s="22">
        <v>79.94</v>
      </c>
      <c r="AA17" s="23">
        <f t="shared" si="11"/>
        <v>11</v>
      </c>
      <c r="AB17" s="22">
        <v>22.7</v>
      </c>
      <c r="AC17" s="28">
        <f t="shared" si="12"/>
        <v>2</v>
      </c>
      <c r="AD17" s="22">
        <v>41.16</v>
      </c>
      <c r="AE17" s="23">
        <f t="shared" si="13"/>
        <v>12</v>
      </c>
      <c r="AF17" s="22">
        <v>2.2</v>
      </c>
      <c r="AG17" s="23">
        <f t="shared" si="14"/>
        <v>5</v>
      </c>
      <c r="AH17" s="22">
        <v>206.77</v>
      </c>
      <c r="AI17" s="23">
        <f t="shared" si="15"/>
        <v>11</v>
      </c>
      <c r="AJ17" s="22">
        <v>18.7</v>
      </c>
      <c r="AK17" s="28">
        <f t="shared" si="16"/>
        <v>4</v>
      </c>
      <c r="AL17" s="335">
        <v>51.47</v>
      </c>
      <c r="AM17" s="332">
        <f t="shared" si="17"/>
        <v>10</v>
      </c>
      <c r="AN17" s="333">
        <v>23.4</v>
      </c>
      <c r="AO17" s="332">
        <f t="shared" si="18"/>
        <v>7</v>
      </c>
      <c r="AP17" s="333">
        <v>17.35</v>
      </c>
      <c r="AQ17" s="332">
        <f t="shared" si="19"/>
        <v>11</v>
      </c>
      <c r="AR17" s="333">
        <v>103.3</v>
      </c>
      <c r="AS17" s="332">
        <f t="shared" si="20"/>
        <v>2</v>
      </c>
      <c r="AT17" s="333">
        <v>34.12</v>
      </c>
      <c r="AU17" s="332">
        <f t="shared" si="21"/>
        <v>6</v>
      </c>
      <c r="AV17" s="333">
        <v>2.8</v>
      </c>
      <c r="AW17" s="334">
        <f t="shared" si="22"/>
        <v>10</v>
      </c>
      <c r="AX17" s="333">
        <v>180.65</v>
      </c>
      <c r="AY17" s="332">
        <f t="shared" si="23"/>
        <v>11</v>
      </c>
      <c r="AZ17" s="333">
        <v>16.9</v>
      </c>
      <c r="BA17" s="332">
        <f t="shared" si="24"/>
        <v>5</v>
      </c>
      <c r="BB17" s="332">
        <v>28872</v>
      </c>
      <c r="BC17" s="332">
        <f t="shared" si="25"/>
        <v>9</v>
      </c>
      <c r="BD17" s="333">
        <v>1.1</v>
      </c>
      <c r="BE17" s="332">
        <f t="shared" si="26"/>
        <v>13</v>
      </c>
      <c r="BF17" s="32">
        <v>81.68</v>
      </c>
      <c r="BG17" s="28">
        <f t="shared" si="27"/>
        <v>4</v>
      </c>
      <c r="BH17" s="22">
        <v>12.3</v>
      </c>
      <c r="BI17" s="28">
        <f t="shared" si="28"/>
        <v>8</v>
      </c>
      <c r="BJ17" s="32">
        <v>57.73</v>
      </c>
      <c r="BK17" s="28">
        <f t="shared" si="29"/>
        <v>2</v>
      </c>
      <c r="BL17" s="22">
        <v>12</v>
      </c>
      <c r="BM17" s="28">
        <f t="shared" si="30"/>
        <v>7</v>
      </c>
    </row>
    <row r="18" spans="1:65" s="342" customFormat="1" ht="33" customHeight="1" thickBot="1">
      <c r="A18" s="337" t="s">
        <v>404</v>
      </c>
      <c r="B18" s="338">
        <v>2.3</v>
      </c>
      <c r="C18" s="339">
        <f t="shared" si="0"/>
        <v>13</v>
      </c>
      <c r="D18" s="338">
        <v>2.6</v>
      </c>
      <c r="E18" s="339">
        <f t="shared" si="1"/>
        <v>14</v>
      </c>
      <c r="F18" s="338">
        <v>18.03</v>
      </c>
      <c r="G18" s="339">
        <f t="shared" si="2"/>
        <v>14</v>
      </c>
      <c r="H18" s="338">
        <v>12.4</v>
      </c>
      <c r="I18" s="339">
        <f t="shared" si="3"/>
        <v>9</v>
      </c>
      <c r="J18" s="338"/>
      <c r="K18" s="339" t="e">
        <f t="shared" si="4"/>
        <v>#N/A</v>
      </c>
      <c r="L18" s="338">
        <v>9.3</v>
      </c>
      <c r="M18" s="339">
        <f t="shared" si="5"/>
        <v>11</v>
      </c>
      <c r="N18" s="338">
        <v>35.1383</v>
      </c>
      <c r="O18" s="339">
        <f t="shared" si="6"/>
        <v>12</v>
      </c>
      <c r="P18" s="338">
        <v>79.2</v>
      </c>
      <c r="Q18" s="339">
        <f t="shared" si="7"/>
        <v>1</v>
      </c>
      <c r="R18" s="338">
        <v>105.5526</v>
      </c>
      <c r="S18" s="339">
        <f t="shared" si="8"/>
        <v>12</v>
      </c>
      <c r="T18" s="338">
        <v>25</v>
      </c>
      <c r="U18" s="340">
        <f t="shared" si="9"/>
        <v>4</v>
      </c>
      <c r="V18" s="338">
        <v>162.059608463774</v>
      </c>
      <c r="W18" s="339">
        <f t="shared" si="10"/>
        <v>13</v>
      </c>
      <c r="X18" s="338">
        <v>10.8</v>
      </c>
      <c r="Y18" s="339">
        <f t="shared" si="10"/>
        <v>3</v>
      </c>
      <c r="Z18" s="24">
        <v>76.6</v>
      </c>
      <c r="AA18" s="25">
        <f t="shared" si="11"/>
        <v>13</v>
      </c>
      <c r="AB18" s="24">
        <v>27.8</v>
      </c>
      <c r="AC18" s="29">
        <f t="shared" si="12"/>
        <v>1</v>
      </c>
      <c r="AD18" s="24">
        <v>40.44</v>
      </c>
      <c r="AE18" s="25">
        <f t="shared" si="13"/>
        <v>13</v>
      </c>
      <c r="AF18" s="24">
        <v>27.5</v>
      </c>
      <c r="AG18" s="25">
        <f t="shared" si="14"/>
        <v>1</v>
      </c>
      <c r="AH18" s="24">
        <v>170.44</v>
      </c>
      <c r="AI18" s="25">
        <f t="shared" si="15"/>
        <v>13</v>
      </c>
      <c r="AJ18" s="24">
        <v>3</v>
      </c>
      <c r="AK18" s="29">
        <f t="shared" si="16"/>
        <v>13</v>
      </c>
      <c r="AL18" s="341">
        <v>7.82</v>
      </c>
      <c r="AM18" s="339">
        <f t="shared" si="17"/>
        <v>12</v>
      </c>
      <c r="AN18" s="338">
        <v>7.1</v>
      </c>
      <c r="AO18" s="339">
        <f t="shared" si="18"/>
        <v>12</v>
      </c>
      <c r="AP18" s="338">
        <v>6.84</v>
      </c>
      <c r="AQ18" s="339">
        <f t="shared" si="19"/>
        <v>12</v>
      </c>
      <c r="AR18" s="338">
        <v>2.1</v>
      </c>
      <c r="AS18" s="339">
        <f t="shared" si="20"/>
        <v>11</v>
      </c>
      <c r="AT18" s="338">
        <v>0.98</v>
      </c>
      <c r="AU18" s="339">
        <f t="shared" si="21"/>
        <v>12</v>
      </c>
      <c r="AV18" s="338">
        <v>63.2</v>
      </c>
      <c r="AW18" s="340">
        <f t="shared" si="22"/>
        <v>3</v>
      </c>
      <c r="AX18" s="338">
        <v>48.03</v>
      </c>
      <c r="AY18" s="339">
        <f t="shared" si="23"/>
        <v>13</v>
      </c>
      <c r="AZ18" s="338">
        <v>16.3</v>
      </c>
      <c r="BA18" s="339">
        <f t="shared" si="24"/>
        <v>14</v>
      </c>
      <c r="BB18" s="339">
        <v>412</v>
      </c>
      <c r="BC18" s="339">
        <f t="shared" si="25"/>
        <v>14</v>
      </c>
      <c r="BD18" s="338" t="s">
        <v>347</v>
      </c>
      <c r="BE18" s="339" t="s">
        <v>347</v>
      </c>
      <c r="BF18" s="33">
        <v>30.87</v>
      </c>
      <c r="BG18" s="29">
        <f t="shared" si="27"/>
        <v>13</v>
      </c>
      <c r="BH18" s="24">
        <v>-5.9</v>
      </c>
      <c r="BI18" s="29">
        <f t="shared" si="28"/>
        <v>14</v>
      </c>
      <c r="BJ18" s="33">
        <v>16.12</v>
      </c>
      <c r="BK18" s="29">
        <f t="shared" si="29"/>
        <v>13</v>
      </c>
      <c r="BL18" s="24">
        <v>-19</v>
      </c>
      <c r="BM18" s="29">
        <f t="shared" si="30"/>
        <v>14</v>
      </c>
    </row>
    <row r="19" spans="1:65" ht="16.5" customHeight="1">
      <c r="A19" s="15"/>
      <c r="B19" s="419" t="s">
        <v>405</v>
      </c>
      <c r="C19" s="420"/>
      <c r="D19" s="420"/>
      <c r="E19" s="420"/>
      <c r="F19" s="420"/>
      <c r="G19" s="420"/>
      <c r="H19" s="420"/>
      <c r="I19" s="420"/>
      <c r="J19" s="420"/>
      <c r="K19" s="420"/>
      <c r="L19" s="420"/>
      <c r="M19" s="420"/>
      <c r="N19" s="420"/>
      <c r="O19" s="420"/>
      <c r="P19" s="420"/>
      <c r="Q19" s="420"/>
      <c r="R19" s="420"/>
      <c r="S19" s="420"/>
      <c r="T19" s="420"/>
      <c r="U19" s="420"/>
      <c r="V19" s="34"/>
      <c r="W19" s="34"/>
      <c r="X19" s="34"/>
      <c r="Y19" s="34"/>
      <c r="Z19" s="34"/>
      <c r="AA19" s="34"/>
      <c r="AB19" s="34"/>
      <c r="AC19" s="34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</row>
    <row r="20" ht="14.25"/>
    <row r="21" ht="14.25"/>
    <row r="22" spans="1:65" ht="15.75" hidden="1">
      <c r="A22" s="15"/>
      <c r="B22" s="16"/>
      <c r="C22" s="16"/>
      <c r="D22" s="16"/>
      <c r="E22" s="16"/>
      <c r="F22" s="16"/>
      <c r="G22" s="16"/>
      <c r="H22" s="16"/>
      <c r="I22" s="16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</row>
    <row r="23" spans="1:65" ht="15.75" hidden="1">
      <c r="A23" s="15"/>
      <c r="B23" s="16"/>
      <c r="C23" s="16"/>
      <c r="D23" s="16"/>
      <c r="E23" s="16"/>
      <c r="F23" s="16"/>
      <c r="G23" s="16"/>
      <c r="H23" s="16"/>
      <c r="I23" s="16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</row>
    <row r="24" spans="1:65" ht="15.75" hidden="1">
      <c r="A24" s="15"/>
      <c r="B24" s="16"/>
      <c r="C24" s="16"/>
      <c r="D24" s="16"/>
      <c r="E24" s="16"/>
      <c r="F24" s="16"/>
      <c r="G24" s="16"/>
      <c r="H24" s="16"/>
      <c r="I24" s="16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</row>
    <row r="25" spans="1:65" ht="15.75" hidden="1">
      <c r="A25" s="15"/>
      <c r="B25" s="16"/>
      <c r="C25" s="16"/>
      <c r="D25" s="16"/>
      <c r="E25" s="16"/>
      <c r="F25" s="16"/>
      <c r="G25" s="16"/>
      <c r="H25" s="16"/>
      <c r="I25" s="16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</row>
    <row r="26" spans="1:65" ht="15.75" hidden="1">
      <c r="A26" s="15"/>
      <c r="B26" s="16"/>
      <c r="C26" s="16"/>
      <c r="D26" s="16"/>
      <c r="E26" s="16"/>
      <c r="F26" s="16"/>
      <c r="G26" s="16"/>
      <c r="H26" s="16"/>
      <c r="I26" s="16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</row>
    <row r="27" spans="1:65" ht="15.75" hidden="1">
      <c r="A27" s="15"/>
      <c r="B27" s="16"/>
      <c r="C27" s="16"/>
      <c r="D27" s="16"/>
      <c r="E27" s="16"/>
      <c r="F27" s="16"/>
      <c r="G27" s="16"/>
      <c r="H27" s="16"/>
      <c r="I27" s="16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</row>
    <row r="28" spans="1:65" ht="15.75" hidden="1">
      <c r="A28" s="15"/>
      <c r="B28" s="16"/>
      <c r="C28" s="16"/>
      <c r="D28" s="16"/>
      <c r="E28" s="16"/>
      <c r="F28" s="16"/>
      <c r="G28" s="16"/>
      <c r="H28" s="16"/>
      <c r="I28" s="16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</row>
    <row r="29" spans="1:65" ht="15.75" hidden="1">
      <c r="A29" s="15"/>
      <c r="B29" s="16"/>
      <c r="C29" s="16"/>
      <c r="D29" s="16"/>
      <c r="E29" s="16"/>
      <c r="F29" s="16"/>
      <c r="G29" s="16"/>
      <c r="H29" s="16"/>
      <c r="I29" s="16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</row>
    <row r="30" spans="1:65" ht="15.75" hidden="1">
      <c r="A30" s="15"/>
      <c r="B30" s="16"/>
      <c r="C30" s="16"/>
      <c r="D30" s="16"/>
      <c r="E30" s="16"/>
      <c r="F30" s="16"/>
      <c r="G30" s="16"/>
      <c r="H30" s="16"/>
      <c r="I30" s="16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</row>
    <row r="31" spans="1:65" ht="15.75" hidden="1">
      <c r="A31" s="15"/>
      <c r="B31" s="16"/>
      <c r="C31" s="16"/>
      <c r="D31" s="16"/>
      <c r="E31" s="16"/>
      <c r="F31" s="16"/>
      <c r="G31" s="16"/>
      <c r="H31" s="16"/>
      <c r="I31" s="16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</row>
    <row r="32" spans="1:65" ht="15.75" hidden="1">
      <c r="A32" s="15"/>
      <c r="B32" s="16"/>
      <c r="C32" s="16"/>
      <c r="D32" s="16"/>
      <c r="E32" s="16"/>
      <c r="F32" s="16"/>
      <c r="G32" s="16"/>
      <c r="H32" s="16"/>
      <c r="I32" s="16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</row>
    <row r="33" spans="3:4" ht="14.25" hidden="1">
      <c r="C33" s="16"/>
      <c r="D33" s="16"/>
    </row>
    <row r="34" spans="3:4" ht="14.25" hidden="1">
      <c r="C34" s="16"/>
      <c r="D34" s="16"/>
    </row>
    <row r="35" spans="3:4" ht="14.25" hidden="1">
      <c r="C35" s="16"/>
      <c r="D35" s="16"/>
    </row>
    <row r="36" spans="3:4" ht="14.25" hidden="1">
      <c r="C36" s="16"/>
      <c r="D36" s="16"/>
    </row>
    <row r="37" spans="3:4" ht="14.25" hidden="1">
      <c r="C37" s="16">
        <v>5096.86</v>
      </c>
      <c r="D37" s="16"/>
    </row>
    <row r="38" spans="3:4" ht="14.25" hidden="1">
      <c r="C38" s="16">
        <v>4143.34</v>
      </c>
      <c r="D38" s="16">
        <v>0.8</v>
      </c>
    </row>
    <row r="39" spans="3:4" ht="14.25" hidden="1">
      <c r="C39" s="16"/>
      <c r="D39" s="16"/>
    </row>
    <row r="40" spans="3:4" ht="14.25">
      <c r="C40" s="16"/>
      <c r="D40" s="16"/>
    </row>
  </sheetData>
  <sheetProtection/>
  <mergeCells count="22">
    <mergeCell ref="A2:A3"/>
    <mergeCell ref="R2:U2"/>
    <mergeCell ref="V2:Y2"/>
    <mergeCell ref="Z2:AC2"/>
    <mergeCell ref="AD2:AG2"/>
    <mergeCell ref="J2:M2"/>
    <mergeCell ref="AX2:BA2"/>
    <mergeCell ref="BF2:BI2"/>
    <mergeCell ref="BJ2:BM2"/>
    <mergeCell ref="AL2:AO2"/>
    <mergeCell ref="AP2:AS2"/>
    <mergeCell ref="AT2:AW2"/>
    <mergeCell ref="BB2:BE2"/>
    <mergeCell ref="AH2:AK2"/>
    <mergeCell ref="B19:U19"/>
    <mergeCell ref="B2:E2"/>
    <mergeCell ref="B1:U1"/>
    <mergeCell ref="V1:AK1"/>
    <mergeCell ref="AL1:AW1"/>
    <mergeCell ref="AX1:BM1"/>
    <mergeCell ref="N2:Q2"/>
    <mergeCell ref="F2:I2"/>
  </mergeCells>
  <printOptions horizontalCentered="1"/>
  <pageMargins left="0.39" right="0.39" top="0.79" bottom="0.59" header="0.51" footer="0.51"/>
  <pageSetup horizontalDpi="600" verticalDpi="600" orientation="portrait" paperSize="9" scale="41"/>
  <colBreaks count="3" manualBreakCount="3">
    <brk id="13" max="65535" man="1"/>
    <brk id="31" max="65535" man="1"/>
    <brk id="51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K10"/>
  <sheetViews>
    <sheetView zoomScale="85" zoomScaleNormal="85" zoomScalePageLayoutView="0" workbookViewId="0" topLeftCell="A1">
      <selection activeCell="F11" sqref="F11"/>
    </sheetView>
  </sheetViews>
  <sheetFormatPr defaultColWidth="8.50390625" defaultRowHeight="14.25"/>
  <cols>
    <col min="1" max="1" width="12.50390625" style="0" customWidth="1"/>
    <col min="2" max="2" width="19.25390625" style="0" customWidth="1"/>
    <col min="3" max="3" width="20.00390625" style="0" customWidth="1"/>
    <col min="4" max="5" width="10.625" style="0" customWidth="1"/>
    <col min="6" max="6" width="11.00390625" style="0" customWidth="1"/>
    <col min="7" max="7" width="10.625" style="0" customWidth="1"/>
    <col min="8" max="8" width="11.00390625" style="0" customWidth="1"/>
    <col min="9" max="9" width="10.625" style="0" customWidth="1"/>
    <col min="10" max="12" width="8.50390625" style="0" customWidth="1"/>
  </cols>
  <sheetData>
    <row r="1" spans="1:9" ht="45" customHeight="1">
      <c r="A1" s="432" t="s">
        <v>407</v>
      </c>
      <c r="B1" s="432"/>
      <c r="C1" s="432"/>
      <c r="D1" s="432"/>
      <c r="E1" s="432"/>
      <c r="F1" s="432"/>
      <c r="G1" s="432"/>
      <c r="H1" s="432"/>
      <c r="I1" s="432"/>
    </row>
    <row r="2" spans="1:11" ht="14.25">
      <c r="A2" s="2"/>
      <c r="B2" s="2"/>
      <c r="C2" s="2"/>
      <c r="D2" s="2"/>
      <c r="E2" s="2"/>
      <c r="F2" s="3"/>
      <c r="G2" s="3"/>
      <c r="H2" s="433"/>
      <c r="I2" s="433"/>
      <c r="J2" s="11"/>
      <c r="K2" s="11"/>
    </row>
    <row r="3" spans="1:11" ht="45.75" customHeight="1">
      <c r="A3" s="437"/>
      <c r="B3" s="4" t="s">
        <v>292</v>
      </c>
      <c r="C3" s="350" t="s">
        <v>52</v>
      </c>
      <c r="D3" s="434" t="s">
        <v>305</v>
      </c>
      <c r="E3" s="434"/>
      <c r="F3" s="435" t="s">
        <v>45</v>
      </c>
      <c r="G3" s="435"/>
      <c r="H3" s="435" t="s">
        <v>293</v>
      </c>
      <c r="I3" s="436"/>
      <c r="J3" s="11"/>
      <c r="K3" s="11"/>
    </row>
    <row r="4" spans="1:11" ht="35.25" customHeight="1">
      <c r="A4" s="437"/>
      <c r="B4" s="311" t="s">
        <v>118</v>
      </c>
      <c r="C4" s="311" t="s">
        <v>118</v>
      </c>
      <c r="D4" s="6" t="s">
        <v>210</v>
      </c>
      <c r="E4" s="311" t="s">
        <v>118</v>
      </c>
      <c r="F4" s="6" t="s">
        <v>210</v>
      </c>
      <c r="G4" s="311" t="s">
        <v>118</v>
      </c>
      <c r="H4" s="6" t="s">
        <v>210</v>
      </c>
      <c r="I4" s="7" t="s">
        <v>118</v>
      </c>
      <c r="J4" s="11"/>
      <c r="K4" s="11"/>
    </row>
    <row r="5" spans="1:11" ht="31.5" customHeight="1">
      <c r="A5" s="349" t="s">
        <v>306</v>
      </c>
      <c r="B5" s="351">
        <v>7.7</v>
      </c>
      <c r="C5" s="351">
        <v>10.5</v>
      </c>
      <c r="D5" s="352">
        <v>1189.8</v>
      </c>
      <c r="E5" s="351">
        <v>11.3</v>
      </c>
      <c r="F5" s="352" t="s">
        <v>412</v>
      </c>
      <c r="G5" s="352" t="s">
        <v>412</v>
      </c>
      <c r="H5" s="352">
        <v>204.9</v>
      </c>
      <c r="I5" s="353">
        <v>7.5</v>
      </c>
      <c r="J5" s="11"/>
      <c r="K5" s="11"/>
    </row>
    <row r="6" spans="1:11" ht="31.5" customHeight="1">
      <c r="A6" s="349" t="s">
        <v>307</v>
      </c>
      <c r="B6" s="351">
        <v>6.8</v>
      </c>
      <c r="C6" s="354">
        <v>8.4</v>
      </c>
      <c r="D6" s="352">
        <v>725.02</v>
      </c>
      <c r="E6" s="354">
        <v>10.9</v>
      </c>
      <c r="F6" s="351">
        <v>201.7</v>
      </c>
      <c r="G6" s="351">
        <v>8.5</v>
      </c>
      <c r="H6" s="352">
        <v>129.44</v>
      </c>
      <c r="I6" s="355">
        <v>3</v>
      </c>
      <c r="J6" s="11"/>
      <c r="K6" s="11"/>
    </row>
    <row r="7" spans="1:11" ht="31.5" customHeight="1">
      <c r="A7" s="260" t="s">
        <v>308</v>
      </c>
      <c r="B7" s="356">
        <f>'规模工业生产主要分类'!B4</f>
        <v>7.4</v>
      </c>
      <c r="C7" s="356">
        <f>'固定资产投资'!B5</f>
        <v>12.8</v>
      </c>
      <c r="D7" s="357">
        <f>'国内贸易、旅游'!C5</f>
        <v>726.515327124691</v>
      </c>
      <c r="E7" s="356">
        <f>'国内贸易、旅游'!D5</f>
        <v>9.2</v>
      </c>
      <c r="F7" s="357">
        <f>'财政金融'!C5</f>
        <v>209.5373</v>
      </c>
      <c r="G7" s="358">
        <f>'财政金融'!D5</f>
        <v>8.7</v>
      </c>
      <c r="H7" s="357">
        <f>'财政金融'!C8</f>
        <v>89.9812</v>
      </c>
      <c r="I7" s="359">
        <f>'财政金融'!D8</f>
        <v>-17</v>
      </c>
      <c r="J7" s="11"/>
      <c r="K7" s="11"/>
    </row>
    <row r="8" spans="1:11" s="1" customFormat="1" ht="31.5" customHeight="1">
      <c r="A8" s="349" t="s">
        <v>309</v>
      </c>
      <c r="B8" s="351">
        <v>9.3</v>
      </c>
      <c r="C8" s="351">
        <v>12.5</v>
      </c>
      <c r="D8" s="352" t="s">
        <v>412</v>
      </c>
      <c r="E8" s="351">
        <v>11.3</v>
      </c>
      <c r="F8" s="352">
        <v>298.69</v>
      </c>
      <c r="G8" s="360">
        <v>15.7</v>
      </c>
      <c r="H8" s="352">
        <v>161.04</v>
      </c>
      <c r="I8" s="361">
        <v>5.4</v>
      </c>
      <c r="J8" s="14"/>
      <c r="K8" s="14"/>
    </row>
    <row r="9" spans="1:11" ht="31.5" customHeight="1">
      <c r="A9" s="349" t="s">
        <v>310</v>
      </c>
      <c r="B9" s="351">
        <v>9</v>
      </c>
      <c r="C9" s="351">
        <v>8.3</v>
      </c>
      <c r="D9" s="352" t="s">
        <v>412</v>
      </c>
      <c r="E9" s="351">
        <v>13.1</v>
      </c>
      <c r="F9" s="352">
        <v>379.3056</v>
      </c>
      <c r="G9" s="351">
        <v>12.1</v>
      </c>
      <c r="H9" s="352" t="s">
        <v>412</v>
      </c>
      <c r="I9" s="362" t="s">
        <v>412</v>
      </c>
      <c r="J9" s="11"/>
      <c r="K9" s="11"/>
    </row>
    <row r="10" spans="1:11" ht="17.25">
      <c r="A10" s="9"/>
      <c r="B10" s="9"/>
      <c r="C10" s="9"/>
      <c r="D10" s="9"/>
      <c r="E10" s="9"/>
      <c r="F10" s="10"/>
      <c r="H10" s="10"/>
      <c r="J10" s="11"/>
      <c r="K10" s="11"/>
    </row>
  </sheetData>
  <sheetProtection/>
  <mergeCells count="6">
    <mergeCell ref="A1:I1"/>
    <mergeCell ref="H2:I2"/>
    <mergeCell ref="D3:E3"/>
    <mergeCell ref="F3:G3"/>
    <mergeCell ref="H3:I3"/>
    <mergeCell ref="A3:A4"/>
  </mergeCells>
  <printOptions horizontalCentered="1" verticalCentered="1"/>
  <pageMargins left="0.39" right="0.39" top="0.47" bottom="0.47" header="0.51" footer="0.51"/>
  <pageSetup horizontalDpi="600" verticalDpi="600" orientation="landscape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ET32"/>
  <sheetViews>
    <sheetView zoomScalePageLayoutView="0" workbookViewId="0" topLeftCell="A1">
      <selection activeCell="D21" sqref="D21"/>
    </sheetView>
  </sheetViews>
  <sheetFormatPr defaultColWidth="8.00390625" defaultRowHeight="14.25"/>
  <cols>
    <col min="1" max="1" width="30.75390625" style="69" customWidth="1"/>
    <col min="2" max="2" width="11.375" style="68" customWidth="1"/>
    <col min="3" max="3" width="17.00390625" style="68" customWidth="1"/>
    <col min="4" max="4" width="14.75390625" style="68" customWidth="1"/>
    <col min="5" max="32" width="9.00390625" style="69" customWidth="1"/>
    <col min="33" max="128" width="8.00390625" style="69" customWidth="1"/>
    <col min="129" max="150" width="9.00390625" style="69" customWidth="1"/>
    <col min="151" max="16384" width="8.00390625" style="69" customWidth="1"/>
  </cols>
  <sheetData>
    <row r="1" spans="1:4" ht="21.75" customHeight="1">
      <c r="A1" s="368" t="s">
        <v>316</v>
      </c>
      <c r="B1" s="368"/>
      <c r="C1" s="368"/>
      <c r="D1" s="368"/>
    </row>
    <row r="2" spans="1:4" ht="0.75" customHeight="1">
      <c r="A2" s="70"/>
      <c r="B2" s="70"/>
      <c r="C2" s="70"/>
      <c r="D2" s="70"/>
    </row>
    <row r="3" spans="1:4" s="67" customFormat="1" ht="27.75" customHeight="1">
      <c r="A3" s="71" t="s">
        <v>36</v>
      </c>
      <c r="B3" s="72" t="s">
        <v>37</v>
      </c>
      <c r="C3" s="73" t="s">
        <v>38</v>
      </c>
      <c r="D3" s="74" t="s">
        <v>39</v>
      </c>
    </row>
    <row r="4" spans="1:4" s="67" customFormat="1" ht="20.25" customHeight="1">
      <c r="A4" s="75" t="s">
        <v>40</v>
      </c>
      <c r="B4" s="76" t="s">
        <v>41</v>
      </c>
      <c r="C4" s="370" t="s">
        <v>311</v>
      </c>
      <c r="D4" s="371"/>
    </row>
    <row r="5" spans="1:4" s="67" customFormat="1" ht="20.25" customHeight="1">
      <c r="A5" s="75" t="s">
        <v>42</v>
      </c>
      <c r="B5" s="76" t="s">
        <v>41</v>
      </c>
      <c r="C5" s="372"/>
      <c r="D5" s="373"/>
    </row>
    <row r="6" spans="1:4" s="67" customFormat="1" ht="20.25" customHeight="1">
      <c r="A6" s="75" t="s">
        <v>43</v>
      </c>
      <c r="B6" s="76" t="s">
        <v>41</v>
      </c>
      <c r="C6" s="372"/>
      <c r="D6" s="373"/>
    </row>
    <row r="7" spans="1:4" s="67" customFormat="1" ht="20.25" customHeight="1">
      <c r="A7" s="75" t="s">
        <v>44</v>
      </c>
      <c r="B7" s="76" t="s">
        <v>41</v>
      </c>
      <c r="C7" s="374"/>
      <c r="D7" s="375"/>
    </row>
    <row r="8" spans="1:4" s="67" customFormat="1" ht="20.25" customHeight="1">
      <c r="A8" s="78" t="s">
        <v>45</v>
      </c>
      <c r="B8" s="76" t="s">
        <v>41</v>
      </c>
      <c r="C8" s="307">
        <f>'[1]Sheet2'!$C$6/10000</f>
        <v>209.5373</v>
      </c>
      <c r="D8" s="308">
        <f>'[1]Sheet2'!$E$6</f>
        <v>8.695435656234974</v>
      </c>
    </row>
    <row r="9" spans="1:4" s="67" customFormat="1" ht="20.25" customHeight="1">
      <c r="A9" s="78" t="s">
        <v>313</v>
      </c>
      <c r="B9" s="76" t="s">
        <v>41</v>
      </c>
      <c r="C9" s="281">
        <f>'[1]Sheet2'!$C$9/10000</f>
        <v>89.9812</v>
      </c>
      <c r="D9" s="77">
        <f>'[1]Sheet2'!$E$9</f>
        <v>-16.97604166089991</v>
      </c>
    </row>
    <row r="10" spans="1:4" s="67" customFormat="1" ht="20.25" customHeight="1">
      <c r="A10" s="78" t="s">
        <v>46</v>
      </c>
      <c r="B10" s="76" t="s">
        <v>41</v>
      </c>
      <c r="C10" s="281">
        <f>'[1]Sheet2'!$C$12/10000</f>
        <v>324.7553</v>
      </c>
      <c r="D10" s="77">
        <f>'[1]Sheet2'!$E$12</f>
        <v>15.75554254156171</v>
      </c>
    </row>
    <row r="11" spans="1:4" s="67" customFormat="1" ht="20.25" customHeight="1">
      <c r="A11" s="78" t="s">
        <v>47</v>
      </c>
      <c r="B11" s="76" t="s">
        <v>48</v>
      </c>
      <c r="C11" s="281">
        <f>'[10]6'!$B$7/10000</f>
        <v>85.75792235</v>
      </c>
      <c r="D11" s="77">
        <f>'[10]6'!$D$7</f>
        <v>10.39</v>
      </c>
    </row>
    <row r="12" spans="1:4" s="67" customFormat="1" ht="20.25" customHeight="1">
      <c r="A12" s="78" t="s">
        <v>49</v>
      </c>
      <c r="B12" s="76" t="s">
        <v>48</v>
      </c>
      <c r="C12" s="281">
        <f>'[10]6'!$E$7/10000</f>
        <v>50.37452367</v>
      </c>
      <c r="D12" s="77">
        <f>'[10]6'!$G$7</f>
        <v>8.48</v>
      </c>
    </row>
    <row r="13" spans="1:4" s="67" customFormat="1" ht="20.25" customHeight="1">
      <c r="A13" s="78" t="s">
        <v>50</v>
      </c>
      <c r="B13" s="76" t="s">
        <v>41</v>
      </c>
      <c r="C13" s="281" t="s">
        <v>51</v>
      </c>
      <c r="D13" s="77">
        <v>7.4</v>
      </c>
    </row>
    <row r="14" spans="1:7" s="67" customFormat="1" ht="20.25" customHeight="1">
      <c r="A14" s="79" t="s">
        <v>52</v>
      </c>
      <c r="B14" s="76" t="s">
        <v>41</v>
      </c>
      <c r="C14" s="281" t="s">
        <v>51</v>
      </c>
      <c r="D14" s="80">
        <v>12.8</v>
      </c>
      <c r="G14" s="67" t="s">
        <v>53</v>
      </c>
    </row>
    <row r="15" spans="1:4" s="67" customFormat="1" ht="20.25" customHeight="1">
      <c r="A15" s="79" t="s">
        <v>54</v>
      </c>
      <c r="B15" s="76" t="s">
        <v>41</v>
      </c>
      <c r="C15" s="281">
        <v>298.07</v>
      </c>
      <c r="D15" s="77">
        <v>15.9</v>
      </c>
    </row>
    <row r="16" spans="1:4" s="67" customFormat="1" ht="20.25" customHeight="1">
      <c r="A16" s="79" t="s">
        <v>55</v>
      </c>
      <c r="B16" s="76" t="s">
        <v>41</v>
      </c>
      <c r="C16" s="282">
        <v>91.75</v>
      </c>
      <c r="D16" s="80">
        <v>19.9</v>
      </c>
    </row>
    <row r="17" spans="1:4" s="67" customFormat="1" ht="20.25" customHeight="1">
      <c r="A17" s="79" t="s">
        <v>56</v>
      </c>
      <c r="B17" s="76" t="s">
        <v>57</v>
      </c>
      <c r="C17" s="282">
        <f>'[9]1、X40034_2018年7月'!$D$8/10000</f>
        <v>272.1333</v>
      </c>
      <c r="D17" s="80">
        <f>'[9]1、X40034_2018年7月'!$F$8</f>
        <v>-1.39</v>
      </c>
    </row>
    <row r="18" spans="1:4" s="67" customFormat="1" ht="20.25" customHeight="1">
      <c r="A18" s="79" t="s">
        <v>58</v>
      </c>
      <c r="B18" s="76" t="s">
        <v>41</v>
      </c>
      <c r="C18" s="282">
        <f>'[9]1、X40034_2018年7月'!$D$10/10000</f>
        <v>158.9278</v>
      </c>
      <c r="D18" s="80">
        <f>'[9]1、X40034_2018年7月'!$F$10</f>
        <v>22.39</v>
      </c>
    </row>
    <row r="19" spans="1:4" s="67" customFormat="1" ht="20.25" customHeight="1">
      <c r="A19" s="283" t="s">
        <v>59</v>
      </c>
      <c r="B19" s="76" t="s">
        <v>41</v>
      </c>
      <c r="C19" s="282">
        <v>726.52</v>
      </c>
      <c r="D19" s="80">
        <v>9.2</v>
      </c>
    </row>
    <row r="20" spans="1:4" s="67" customFormat="1" ht="20.25" customHeight="1">
      <c r="A20" s="79" t="s">
        <v>60</v>
      </c>
      <c r="B20" s="76" t="s">
        <v>41</v>
      </c>
      <c r="C20" s="284">
        <f>'[4]海关3'!$G$7/10000</f>
        <v>120.69325384</v>
      </c>
      <c r="D20" s="80">
        <f>'[4]海关3'!$H$7</f>
        <v>96.3241</v>
      </c>
    </row>
    <row r="21" spans="1:4" s="67" customFormat="1" ht="20.25" customHeight="1">
      <c r="A21" s="79" t="s">
        <v>61</v>
      </c>
      <c r="B21" s="76" t="s">
        <v>41</v>
      </c>
      <c r="C21" s="284">
        <f>'[4]海关3'!$M$7/10000</f>
        <v>64.91617984</v>
      </c>
      <c r="D21" s="80">
        <f>'[4]海关3'!$N$7</f>
        <v>58.0381</v>
      </c>
    </row>
    <row r="22" spans="1:4" s="67" customFormat="1" ht="20.25" customHeight="1">
      <c r="A22" s="79" t="s">
        <v>62</v>
      </c>
      <c r="B22" s="76" t="s">
        <v>41</v>
      </c>
      <c r="C22" s="284">
        <f>'[4]海关3'!$S$7/10000</f>
        <v>55.777074</v>
      </c>
      <c r="D22" s="80">
        <f>'[4]海关3'!$T$7</f>
        <v>173.4137</v>
      </c>
    </row>
    <row r="23" spans="1:4" s="67" customFormat="1" ht="20.25" customHeight="1">
      <c r="A23" s="79" t="s">
        <v>63</v>
      </c>
      <c r="B23" s="76" t="s">
        <v>41</v>
      </c>
      <c r="C23" s="284">
        <v>352.2</v>
      </c>
      <c r="D23" s="80">
        <v>16.4</v>
      </c>
    </row>
    <row r="24" spans="1:4" s="67" customFormat="1" ht="20.25" customHeight="1">
      <c r="A24" s="79" t="s">
        <v>64</v>
      </c>
      <c r="B24" s="76" t="s">
        <v>65</v>
      </c>
      <c r="C24" s="284">
        <v>3.59</v>
      </c>
      <c r="D24" s="80">
        <v>23.8</v>
      </c>
    </row>
    <row r="25" spans="1:6" s="67" customFormat="1" ht="20.25" customHeight="1">
      <c r="A25" s="79" t="s">
        <v>66</v>
      </c>
      <c r="B25" s="76" t="s">
        <v>41</v>
      </c>
      <c r="C25" s="282">
        <f>'[5]Sheet1'!$C$6/10000</f>
        <v>2659.6710124504</v>
      </c>
      <c r="D25" s="80">
        <f>'[5]Sheet1'!$F$6</f>
        <v>5.3438899769351345</v>
      </c>
      <c r="F25" s="310"/>
    </row>
    <row r="26" spans="1:4" s="67" customFormat="1" ht="20.25" customHeight="1">
      <c r="A26" s="79" t="s">
        <v>67</v>
      </c>
      <c r="B26" s="76" t="s">
        <v>41</v>
      </c>
      <c r="C26" s="282">
        <f>'[5]Sheet1'!$C$7/10000</f>
        <v>1533.6484502601</v>
      </c>
      <c r="D26" s="80">
        <f>'[5]Sheet1'!$F$7</f>
        <v>11.113044857034748</v>
      </c>
    </row>
    <row r="27" spans="1:4" s="67" customFormat="1" ht="20.25" customHeight="1">
      <c r="A27" s="79" t="s">
        <v>68</v>
      </c>
      <c r="B27" s="76" t="s">
        <v>41</v>
      </c>
      <c r="C27" s="282">
        <f>'[5]Sheet1'!$C$11/10000</f>
        <v>1516.0141615974</v>
      </c>
      <c r="D27" s="80">
        <f>'[5]Sheet1'!$F$11</f>
        <v>25.0133879457344</v>
      </c>
    </row>
    <row r="28" spans="1:4" s="67" customFormat="1" ht="20.25" customHeight="1">
      <c r="A28" s="79" t="s">
        <v>69</v>
      </c>
      <c r="B28" s="76" t="s">
        <v>7</v>
      </c>
      <c r="C28" s="306">
        <v>101.2</v>
      </c>
      <c r="D28" s="305" t="s">
        <v>51</v>
      </c>
    </row>
    <row r="29" spans="1:4" s="67" customFormat="1" ht="20.25" customHeight="1">
      <c r="A29" s="283" t="s">
        <v>314</v>
      </c>
      <c r="B29" s="76" t="s">
        <v>70</v>
      </c>
      <c r="C29" s="376" t="s">
        <v>312</v>
      </c>
      <c r="D29" s="377"/>
    </row>
    <row r="30" spans="1:4" s="67" customFormat="1" ht="20.25" customHeight="1">
      <c r="A30" s="283" t="s">
        <v>315</v>
      </c>
      <c r="B30" s="76" t="s">
        <v>70</v>
      </c>
      <c r="C30" s="378"/>
      <c r="D30" s="379"/>
    </row>
    <row r="31" spans="1:4" ht="21" customHeight="1">
      <c r="A31" s="369"/>
      <c r="B31" s="369"/>
      <c r="C31" s="369"/>
      <c r="D31" s="369"/>
    </row>
    <row r="32" spans="1:150" s="68" customFormat="1" ht="14.25">
      <c r="A32" s="81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  <c r="EJ32" s="69"/>
      <c r="EK32" s="69"/>
      <c r="EL32" s="69"/>
      <c r="EM32" s="69"/>
      <c r="EN32" s="69"/>
      <c r="EO32" s="69"/>
      <c r="EP32" s="69"/>
      <c r="EQ32" s="69"/>
      <c r="ER32" s="69"/>
      <c r="ES32" s="69"/>
      <c r="ET32" s="69"/>
    </row>
  </sheetData>
  <sheetProtection/>
  <mergeCells count="4">
    <mergeCell ref="A1:D1"/>
    <mergeCell ref="A31:D31"/>
    <mergeCell ref="C4:D7"/>
    <mergeCell ref="C29:D30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A12" sqref="A12:B12"/>
    </sheetView>
  </sheetViews>
  <sheetFormatPr defaultColWidth="8.00390625" defaultRowHeight="14.25"/>
  <cols>
    <col min="1" max="1" width="39.75390625" style="0" customWidth="1"/>
    <col min="2" max="2" width="15.875" style="0" customWidth="1"/>
    <col min="3" max="3" width="10.125" style="0" customWidth="1"/>
    <col min="4" max="4" width="6.875" style="128" customWidth="1"/>
  </cols>
  <sheetData>
    <row r="1" spans="1:4" ht="25.5">
      <c r="A1" s="380" t="s">
        <v>71</v>
      </c>
      <c r="B1" s="380"/>
      <c r="C1" s="277"/>
      <c r="D1" s="277"/>
    </row>
    <row r="2" spans="1:4" ht="14.25">
      <c r="A2" s="278"/>
      <c r="B2" s="278"/>
      <c r="D2"/>
    </row>
    <row r="3" spans="1:2" ht="24" customHeight="1">
      <c r="A3" s="260" t="s">
        <v>72</v>
      </c>
      <c r="B3" s="279" t="s">
        <v>73</v>
      </c>
    </row>
    <row r="4" spans="1:2" ht="24" customHeight="1">
      <c r="A4" s="280" t="s">
        <v>74</v>
      </c>
      <c r="B4" s="262">
        <f>'[6]Sheet1'!$G$22</f>
        <v>7.4</v>
      </c>
    </row>
    <row r="5" spans="1:2" ht="24" customHeight="1">
      <c r="A5" s="217" t="s">
        <v>75</v>
      </c>
      <c r="B5" s="264" t="s">
        <v>11</v>
      </c>
    </row>
    <row r="6" spans="1:2" ht="24" customHeight="1">
      <c r="A6" s="217" t="s">
        <v>76</v>
      </c>
      <c r="B6" s="264" t="s">
        <v>11</v>
      </c>
    </row>
    <row r="7" spans="1:2" ht="24" customHeight="1">
      <c r="A7" s="217" t="s">
        <v>77</v>
      </c>
      <c r="B7" s="264">
        <f>'[6]Sheet1'!$G$25</f>
        <v>13</v>
      </c>
    </row>
    <row r="8" spans="1:2" ht="24" customHeight="1">
      <c r="A8" s="217" t="s">
        <v>78</v>
      </c>
      <c r="B8" s="264">
        <f>'[6]Sheet1'!$G$26</f>
        <v>8.7</v>
      </c>
    </row>
    <row r="9" spans="1:2" ht="24" customHeight="1">
      <c r="A9" s="217" t="s">
        <v>79</v>
      </c>
      <c r="B9" s="264">
        <f>'[6]Sheet1'!$G$27</f>
        <v>-7.5</v>
      </c>
    </row>
    <row r="10" spans="1:2" ht="24" customHeight="1">
      <c r="A10" s="217" t="s">
        <v>80</v>
      </c>
      <c r="B10" s="264">
        <f>'[6]Sheet1'!$G$28</f>
        <v>-8</v>
      </c>
    </row>
    <row r="11" spans="1:2" ht="24" customHeight="1">
      <c r="A11" s="217" t="s">
        <v>81</v>
      </c>
      <c r="B11" s="264">
        <f>'[6]Sheet1'!$G$29</f>
        <v>10.4</v>
      </c>
    </row>
    <row r="12" spans="1:2" ht="24" customHeight="1">
      <c r="A12" s="217" t="s">
        <v>82</v>
      </c>
      <c r="B12" s="264">
        <f>'[6]Sheet1'!$G$30</f>
        <v>4.4</v>
      </c>
    </row>
    <row r="13" spans="1:2" ht="24" customHeight="1">
      <c r="A13" s="217" t="s">
        <v>83</v>
      </c>
      <c r="B13" s="264">
        <f>'[6]Sheet1'!$G$31</f>
        <v>12.3</v>
      </c>
    </row>
    <row r="14" spans="1:2" ht="24" customHeight="1">
      <c r="A14" s="217" t="s">
        <v>84</v>
      </c>
      <c r="B14" s="264">
        <f>'[6]Sheet1'!$G$32</f>
        <v>5.5</v>
      </c>
    </row>
    <row r="15" spans="1:2" ht="24" customHeight="1">
      <c r="A15" s="217" t="s">
        <v>85</v>
      </c>
      <c r="B15" s="264">
        <f>'[6]Sheet1'!$G$33</f>
        <v>13.1</v>
      </c>
    </row>
    <row r="16" spans="1:2" ht="24" customHeight="1">
      <c r="A16" s="217" t="s">
        <v>86</v>
      </c>
      <c r="B16" s="264">
        <f>'[6]Sheet1'!$G$34</f>
        <v>5.2</v>
      </c>
    </row>
    <row r="17" spans="1:2" ht="24" customHeight="1">
      <c r="A17" s="217" t="s">
        <v>87</v>
      </c>
      <c r="B17" s="264">
        <f>'[6]Sheet1'!$G$35</f>
        <v>3.5</v>
      </c>
    </row>
    <row r="18" spans="1:2" ht="24" customHeight="1">
      <c r="A18" s="222" t="s">
        <v>88</v>
      </c>
      <c r="B18" s="265">
        <f>'[6]Sheet1'!$G$36</f>
        <v>12.8</v>
      </c>
    </row>
  </sheetData>
  <sheetProtection/>
  <mergeCells count="1">
    <mergeCell ref="A1:B1"/>
  </mergeCells>
  <printOptions horizontalCentered="1"/>
  <pageMargins left="0.75" right="0.75" top="0.59" bottom="0.47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B4" sqref="B4"/>
    </sheetView>
  </sheetViews>
  <sheetFormatPr defaultColWidth="8.00390625" defaultRowHeight="14.25"/>
  <cols>
    <col min="1" max="1" width="34.50390625" style="270" customWidth="1"/>
    <col min="2" max="2" width="13.50390625" style="0" customWidth="1"/>
  </cols>
  <sheetData>
    <row r="1" spans="1:2" s="266" customFormat="1" ht="25.5">
      <c r="A1" s="381" t="s">
        <v>89</v>
      </c>
      <c r="B1" s="381"/>
    </row>
    <row r="2" spans="1:2" s="266" customFormat="1" ht="20.25">
      <c r="A2" s="271"/>
      <c r="B2" s="272"/>
    </row>
    <row r="3" spans="1:2" s="267" customFormat="1" ht="29.25" customHeight="1">
      <c r="A3" s="273" t="s">
        <v>90</v>
      </c>
      <c r="B3" s="274" t="s">
        <v>91</v>
      </c>
    </row>
    <row r="4" spans="1:2" s="268" customFormat="1" ht="29.25" customHeight="1">
      <c r="A4" s="273" t="s">
        <v>92</v>
      </c>
      <c r="B4" s="264">
        <f>'[6]Sheet1'!G40</f>
        <v>7.8</v>
      </c>
    </row>
    <row r="5" spans="1:2" s="256" customFormat="1" ht="29.25" customHeight="1">
      <c r="A5" s="8" t="s">
        <v>93</v>
      </c>
      <c r="B5" s="264">
        <f>'[6]Sheet1'!G41</f>
        <v>12.5</v>
      </c>
    </row>
    <row r="6" spans="1:2" s="256" customFormat="1" ht="29.25" customHeight="1">
      <c r="A6" s="8" t="s">
        <v>94</v>
      </c>
      <c r="B6" s="264">
        <f>'[6]Sheet1'!G42</f>
        <v>-4.9</v>
      </c>
    </row>
    <row r="7" spans="1:2" s="256" customFormat="1" ht="29.25" customHeight="1">
      <c r="A7" s="8" t="s">
        <v>95</v>
      </c>
      <c r="B7" s="264">
        <f>'[6]Sheet1'!G43</f>
        <v>17</v>
      </c>
    </row>
    <row r="8" spans="1:2" s="256" customFormat="1" ht="29.25" customHeight="1">
      <c r="A8" s="8" t="s">
        <v>96</v>
      </c>
      <c r="B8" s="264">
        <f>'[6]Sheet1'!G44</f>
        <v>6.6</v>
      </c>
    </row>
    <row r="9" spans="1:2" s="256" customFormat="1" ht="29.25" customHeight="1">
      <c r="A9" s="8" t="s">
        <v>97</v>
      </c>
      <c r="B9" s="264">
        <f>'[6]Sheet1'!G45</f>
        <v>1.5</v>
      </c>
    </row>
    <row r="10" spans="1:2" s="269" customFormat="1" ht="29.25" customHeight="1">
      <c r="A10" s="275" t="s">
        <v>98</v>
      </c>
      <c r="B10" s="264">
        <f>'[6]Sheet1'!G46</f>
        <v>7.3</v>
      </c>
    </row>
    <row r="11" spans="1:2" s="269" customFormat="1" ht="29.25" customHeight="1">
      <c r="A11" s="275" t="s">
        <v>99</v>
      </c>
      <c r="B11" s="264">
        <f>'[6]Sheet1'!G47</f>
        <v>4.2</v>
      </c>
    </row>
    <row r="12" spans="1:2" s="269" customFormat="1" ht="29.25" customHeight="1">
      <c r="A12" s="275" t="s">
        <v>100</v>
      </c>
      <c r="B12" s="264">
        <f>'[6]Sheet1'!G48</f>
        <v>11.5</v>
      </c>
    </row>
    <row r="13" spans="1:2" s="269" customFormat="1" ht="29.25" customHeight="1">
      <c r="A13" s="275" t="s">
        <v>101</v>
      </c>
      <c r="B13" s="264">
        <f>'[6]Sheet1'!G49</f>
        <v>11.4</v>
      </c>
    </row>
    <row r="14" spans="1:2" s="269" customFormat="1" ht="29.25" customHeight="1">
      <c r="A14" s="276" t="s">
        <v>102</v>
      </c>
      <c r="B14" s="265">
        <f>'[6]Sheet1'!G50</f>
        <v>6.719872395484771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F7" sqref="F7"/>
    </sheetView>
  </sheetViews>
  <sheetFormatPr defaultColWidth="8.00390625" defaultRowHeight="14.25"/>
  <cols>
    <col min="1" max="1" width="40.50390625" style="107" customWidth="1"/>
    <col min="2" max="2" width="15.50390625" style="0" customWidth="1"/>
  </cols>
  <sheetData>
    <row r="1" spans="1:2" ht="25.5">
      <c r="A1" s="382" t="s">
        <v>103</v>
      </c>
      <c r="B1" s="382"/>
    </row>
    <row r="2" spans="1:2" ht="20.25">
      <c r="A2" s="258"/>
      <c r="B2" s="259"/>
    </row>
    <row r="3" spans="1:2" s="256" customFormat="1" ht="30.75" customHeight="1">
      <c r="A3" s="260" t="s">
        <v>72</v>
      </c>
      <c r="B3" s="5" t="s">
        <v>73</v>
      </c>
    </row>
    <row r="4" spans="1:3" ht="33.75" customHeight="1">
      <c r="A4" s="261" t="s">
        <v>104</v>
      </c>
      <c r="B4" s="262">
        <f>'[6]Sheet1'!G58</f>
        <v>8.9</v>
      </c>
      <c r="C4" s="11"/>
    </row>
    <row r="5" spans="1:3" ht="33.75" customHeight="1">
      <c r="A5" s="263" t="s">
        <v>105</v>
      </c>
      <c r="B5" s="264">
        <f>'[6]Sheet1'!G59</f>
        <v>6</v>
      </c>
      <c r="C5" s="11"/>
    </row>
    <row r="6" spans="1:3" ht="33.75" customHeight="1">
      <c r="A6" s="263" t="s">
        <v>106</v>
      </c>
      <c r="B6" s="264">
        <f>'[6]Sheet1'!G60</f>
        <v>10.5</v>
      </c>
      <c r="C6" s="11"/>
    </row>
    <row r="7" spans="1:3" ht="33.75" customHeight="1">
      <c r="A7" s="263" t="s">
        <v>107</v>
      </c>
      <c r="B7" s="264">
        <f>'[6]Sheet1'!G61</f>
        <v>7.1</v>
      </c>
      <c r="C7" s="11"/>
    </row>
    <row r="8" spans="1:3" ht="33.75" customHeight="1">
      <c r="A8" s="263" t="s">
        <v>108</v>
      </c>
      <c r="B8" s="264">
        <f>'[6]Sheet1'!G62</f>
        <v>8.1</v>
      </c>
      <c r="C8" s="11"/>
    </row>
    <row r="9" spans="1:3" ht="33.75" customHeight="1">
      <c r="A9" s="263" t="s">
        <v>109</v>
      </c>
      <c r="B9" s="264">
        <f>'[6]Sheet1'!G63</f>
        <v>10.3</v>
      </c>
      <c r="C9" s="11"/>
    </row>
    <row r="10" spans="1:3" ht="33.75" customHeight="1">
      <c r="A10" s="263" t="s">
        <v>110</v>
      </c>
      <c r="B10" s="264">
        <f>'[6]Sheet1'!G64</f>
        <v>4</v>
      </c>
      <c r="C10" s="11"/>
    </row>
    <row r="11" spans="1:3" ht="33.75" customHeight="1">
      <c r="A11" s="263" t="s">
        <v>111</v>
      </c>
      <c r="B11" s="264">
        <f>'[6]Sheet1'!G65</f>
        <v>9.7</v>
      </c>
      <c r="C11" s="11"/>
    </row>
    <row r="12" spans="1:3" ht="33.75" customHeight="1">
      <c r="A12" s="263" t="s">
        <v>112</v>
      </c>
      <c r="B12" s="264">
        <f>'[6]Sheet1'!G66</f>
        <v>8.2</v>
      </c>
      <c r="C12" s="11"/>
    </row>
    <row r="13" spans="1:3" ht="33.75" customHeight="1">
      <c r="A13" s="263" t="s">
        <v>113</v>
      </c>
      <c r="B13" s="264">
        <f>'[6]Sheet1'!G67</f>
        <v>9.2</v>
      </c>
      <c r="C13" s="11"/>
    </row>
    <row r="14" spans="1:2" ht="33.75" customHeight="1">
      <c r="A14" s="263" t="s">
        <v>114</v>
      </c>
      <c r="B14" s="265">
        <f>'[6]Sheet1'!G68</f>
        <v>8.7</v>
      </c>
    </row>
    <row r="15" spans="1:2" s="257" customFormat="1" ht="11.25">
      <c r="A15" s="383"/>
      <c r="B15" s="383"/>
    </row>
  </sheetData>
  <sheetProtection/>
  <mergeCells count="2">
    <mergeCell ref="A1:B1"/>
    <mergeCell ref="A15:B15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G10" sqref="G10"/>
    </sheetView>
  </sheetViews>
  <sheetFormatPr defaultColWidth="7.875" defaultRowHeight="14.25"/>
  <cols>
    <col min="1" max="1" width="20.50390625" style="244" customWidth="1"/>
    <col min="2" max="2" width="10.00390625" style="244" bestFit="1" customWidth="1"/>
    <col min="3" max="3" width="11.25390625" style="244" customWidth="1"/>
    <col min="4" max="4" width="15.125" style="244" customWidth="1"/>
    <col min="5" max="5" width="9.75390625" style="244" customWidth="1"/>
    <col min="6" max="6" width="9.75390625" style="244" bestFit="1" customWidth="1"/>
    <col min="7" max="16384" width="7.875" style="244" customWidth="1"/>
  </cols>
  <sheetData>
    <row r="1" spans="1:6" ht="25.5" customHeight="1">
      <c r="A1" s="384" t="s">
        <v>115</v>
      </c>
      <c r="B1" s="384"/>
      <c r="C1" s="384"/>
      <c r="D1" s="384"/>
      <c r="E1" s="384"/>
      <c r="F1" s="384"/>
    </row>
    <row r="2" spans="1:6" ht="14.25">
      <c r="A2" s="245"/>
      <c r="B2" s="245"/>
      <c r="C2" s="245"/>
      <c r="D2" s="385"/>
      <c r="E2" s="385"/>
      <c r="F2" s="245"/>
    </row>
    <row r="3" spans="1:6" s="242" customFormat="1" ht="28.5" customHeight="1">
      <c r="A3" s="391"/>
      <c r="B3" s="386" t="s">
        <v>47</v>
      </c>
      <c r="C3" s="387"/>
      <c r="D3" s="386" t="s">
        <v>116</v>
      </c>
      <c r="E3" s="387"/>
      <c r="F3" s="246"/>
    </row>
    <row r="4" spans="1:6" s="243" customFormat="1" ht="30" customHeight="1">
      <c r="A4" s="391"/>
      <c r="B4" s="247" t="s">
        <v>117</v>
      </c>
      <c r="C4" s="247" t="s">
        <v>118</v>
      </c>
      <c r="D4" s="247" t="s">
        <v>117</v>
      </c>
      <c r="E4" s="247" t="s">
        <v>118</v>
      </c>
      <c r="F4" s="246"/>
    </row>
    <row r="5" spans="1:7" s="243" customFormat="1" ht="27.75" customHeight="1">
      <c r="A5" s="248" t="s">
        <v>119</v>
      </c>
      <c r="B5" s="249">
        <f>'[10]6'!B7</f>
        <v>857579.2235</v>
      </c>
      <c r="C5" s="250">
        <f>'[10]6'!D7</f>
        <v>10.39</v>
      </c>
      <c r="D5" s="251">
        <f>'[10]6'!E7</f>
        <v>503745.2367</v>
      </c>
      <c r="E5" s="250">
        <f>'[10]6'!G7</f>
        <v>8.48</v>
      </c>
      <c r="F5" s="252"/>
      <c r="G5" s="253"/>
    </row>
    <row r="6" spans="1:8" s="242" customFormat="1" ht="27.75" customHeight="1">
      <c r="A6" s="254" t="s">
        <v>120</v>
      </c>
      <c r="B6" s="363">
        <f>'[10]6'!B8</f>
        <v>45771.6692</v>
      </c>
      <c r="C6" s="216">
        <f>'[10]6'!D8</f>
        <v>35.02811739259211</v>
      </c>
      <c r="D6" s="364">
        <f>'[10]6'!E8</f>
        <v>45771.6692</v>
      </c>
      <c r="E6" s="216">
        <f>'[10]6'!G8</f>
        <v>35.02811739259211</v>
      </c>
      <c r="F6" s="252"/>
      <c r="G6" s="253"/>
      <c r="H6" s="243"/>
    </row>
    <row r="7" spans="1:8" s="242" customFormat="1" ht="27.75" customHeight="1">
      <c r="A7" s="254" t="s">
        <v>121</v>
      </c>
      <c r="B7" s="363">
        <f>'[10]6'!B9</f>
        <v>402612.5944</v>
      </c>
      <c r="C7" s="216">
        <f>'[10]6'!D9</f>
        <v>7.125924493351954</v>
      </c>
      <c r="D7" s="364">
        <f>'[10]6'!E9</f>
        <v>273315.4137</v>
      </c>
      <c r="E7" s="216">
        <f>'[10]6'!G9</f>
        <v>5.068050895319663</v>
      </c>
      <c r="F7" s="252"/>
      <c r="G7" s="253"/>
      <c r="H7" s="243"/>
    </row>
    <row r="8" spans="1:8" s="242" customFormat="1" ht="27.75" customHeight="1">
      <c r="A8" s="254" t="s">
        <v>122</v>
      </c>
      <c r="B8" s="363">
        <f>'[10]6'!B10</f>
        <v>19935.638</v>
      </c>
      <c r="C8" s="216">
        <f>'[10]6'!D10</f>
        <v>18.590914242203525</v>
      </c>
      <c r="D8" s="364">
        <f>'[10]6'!E10</f>
        <v>11632.2092</v>
      </c>
      <c r="E8" s="216">
        <f>'[10]6'!G10</f>
        <v>17.857224781378367</v>
      </c>
      <c r="F8" s="252"/>
      <c r="G8" s="253"/>
      <c r="H8" s="243"/>
    </row>
    <row r="9" spans="1:8" s="242" customFormat="1" ht="27.75" customHeight="1">
      <c r="A9" s="254" t="s">
        <v>123</v>
      </c>
      <c r="B9" s="363">
        <f>'[10]6'!B11</f>
        <v>16623.9019</v>
      </c>
      <c r="C9" s="216">
        <f>'[10]6'!D11</f>
        <v>6.483650570096364</v>
      </c>
      <c r="D9" s="364">
        <f>'[10]6'!E11</f>
        <v>4822.5055</v>
      </c>
      <c r="E9" s="216">
        <f>'[10]6'!G11</f>
        <v>-6.3130589131177155</v>
      </c>
      <c r="F9" s="252"/>
      <c r="G9" s="253"/>
      <c r="H9" s="243"/>
    </row>
    <row r="10" spans="1:8" s="242" customFormat="1" ht="27.75" customHeight="1">
      <c r="A10" s="254" t="s">
        <v>124</v>
      </c>
      <c r="B10" s="363">
        <f>'[10]6'!B12</f>
        <v>62510.619</v>
      </c>
      <c r="C10" s="216">
        <f>'[10]6'!D12</f>
        <v>12.734003609068273</v>
      </c>
      <c r="D10" s="364">
        <f>'[10]6'!E12</f>
        <v>36160.7254</v>
      </c>
      <c r="E10" s="216">
        <f>'[10]6'!G12</f>
        <v>13.617689160215788</v>
      </c>
      <c r="F10" s="252"/>
      <c r="G10" s="253"/>
      <c r="H10" s="243"/>
    </row>
    <row r="11" spans="1:8" s="242" customFormat="1" ht="27.75" customHeight="1">
      <c r="A11" s="254" t="s">
        <v>125</v>
      </c>
      <c r="B11" s="363">
        <f>'[10]6'!B13</f>
        <v>43068.83</v>
      </c>
      <c r="C11" s="216">
        <f>'[10]6'!D13</f>
        <v>11.701882374385393</v>
      </c>
      <c r="D11" s="364">
        <f>'[10]6'!E13</f>
        <v>15304.1285</v>
      </c>
      <c r="E11" s="216">
        <f>'[10]6'!G13</f>
        <v>7.840677194305948</v>
      </c>
      <c r="F11" s="252"/>
      <c r="G11" s="253"/>
      <c r="H11" s="243"/>
    </row>
    <row r="12" spans="1:8" s="242" customFormat="1" ht="27.75" customHeight="1">
      <c r="A12" s="254" t="s">
        <v>126</v>
      </c>
      <c r="B12" s="363">
        <f>'[10]6'!B14</f>
        <v>53897.326</v>
      </c>
      <c r="C12" s="216">
        <f>'[10]6'!D14</f>
        <v>-2.3664857042046106</v>
      </c>
      <c r="D12" s="364">
        <f>'[10]6'!E14</f>
        <v>16521.0444</v>
      </c>
      <c r="E12" s="216">
        <f>'[10]6'!G14</f>
        <v>-24.769464861655965</v>
      </c>
      <c r="F12" s="252"/>
      <c r="G12" s="253"/>
      <c r="H12" s="243"/>
    </row>
    <row r="13" spans="1:8" s="242" customFormat="1" ht="27.75" customHeight="1">
      <c r="A13" s="254" t="s">
        <v>127</v>
      </c>
      <c r="B13" s="363">
        <f>'[10]6'!B15</f>
        <v>81377.2725</v>
      </c>
      <c r="C13" s="216">
        <f>'[10]6'!D15</f>
        <v>13.645984156487046</v>
      </c>
      <c r="D13" s="364">
        <f>'[10]6'!E15</f>
        <v>34209.0353</v>
      </c>
      <c r="E13" s="216">
        <f>'[10]6'!G15</f>
        <v>10.52064653035054</v>
      </c>
      <c r="F13" s="252"/>
      <c r="G13" s="253"/>
      <c r="H13" s="243"/>
    </row>
    <row r="14" spans="1:8" s="242" customFormat="1" ht="27.75" customHeight="1">
      <c r="A14" s="254" t="s">
        <v>128</v>
      </c>
      <c r="B14" s="363">
        <f>'[10]6'!B16</f>
        <v>62305</v>
      </c>
      <c r="C14" s="216">
        <f>'[10]6'!D16</f>
        <v>16.58460165438611</v>
      </c>
      <c r="D14" s="364">
        <f>'[10]6'!E16</f>
        <v>25125.7047</v>
      </c>
      <c r="E14" s="216">
        <f>'[10]6'!G16</f>
        <v>18.068022340578164</v>
      </c>
      <c r="F14" s="252"/>
      <c r="G14" s="253"/>
      <c r="H14" s="243"/>
    </row>
    <row r="15" spans="1:8" s="242" customFormat="1" ht="27.75" customHeight="1">
      <c r="A15" s="254" t="s">
        <v>129</v>
      </c>
      <c r="B15" s="363">
        <f>'[10]6'!B17</f>
        <v>60272.2385</v>
      </c>
      <c r="C15" s="216">
        <f>'[10]6'!D17</f>
        <v>16.634002489376815</v>
      </c>
      <c r="D15" s="364">
        <f>'[10]6'!E17</f>
        <v>37357.0348</v>
      </c>
      <c r="E15" s="216">
        <f>'[10]6'!G17</f>
        <v>18.3710182034063</v>
      </c>
      <c r="F15" s="252"/>
      <c r="G15" s="253"/>
      <c r="H15" s="243"/>
    </row>
    <row r="16" spans="1:8" s="242" customFormat="1" ht="27.75" customHeight="1">
      <c r="A16" s="255" t="s">
        <v>130</v>
      </c>
      <c r="B16" s="363">
        <f>'[10]6'!B18</f>
        <v>9204.134</v>
      </c>
      <c r="C16" s="216">
        <f>'[10]6'!D18</f>
        <v>4.954680512637534</v>
      </c>
      <c r="D16" s="364">
        <f>'[10]6'!E18</f>
        <v>3525.766</v>
      </c>
      <c r="E16" s="216">
        <f>'[10]6'!G18</f>
        <v>-1.0739630630106105</v>
      </c>
      <c r="F16" s="252"/>
      <c r="G16" s="253"/>
      <c r="H16" s="243"/>
    </row>
    <row r="17" spans="1:6" ht="14.25">
      <c r="A17" s="388" t="s">
        <v>131</v>
      </c>
      <c r="B17" s="389"/>
      <c r="C17" s="389"/>
      <c r="D17" s="390"/>
      <c r="E17" s="390"/>
      <c r="F17" s="390"/>
    </row>
  </sheetData>
  <sheetProtection/>
  <mergeCells count="6">
    <mergeCell ref="A1:F1"/>
    <mergeCell ref="D2:E2"/>
    <mergeCell ref="B3:C3"/>
    <mergeCell ref="D3:E3"/>
    <mergeCell ref="A17:F17"/>
    <mergeCell ref="A3:A4"/>
  </mergeCells>
  <printOptions/>
  <pageMargins left="0.75" right="0.75" top="1" bottom="1" header="0.5" footer="0.5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H6" sqref="H6"/>
    </sheetView>
  </sheetViews>
  <sheetFormatPr defaultColWidth="8.00390625" defaultRowHeight="14.25"/>
  <cols>
    <col min="1" max="1" width="36.00390625" style="0" customWidth="1"/>
    <col min="2" max="2" width="13.25390625" style="0" customWidth="1"/>
    <col min="3" max="3" width="12.50390625" style="0" customWidth="1"/>
    <col min="4" max="4" width="12.625" style="0" customWidth="1"/>
  </cols>
  <sheetData>
    <row r="1" spans="1:4" ht="25.5">
      <c r="A1" s="392" t="s">
        <v>132</v>
      </c>
      <c r="B1" s="392"/>
      <c r="C1" s="392"/>
      <c r="D1" s="392"/>
    </row>
    <row r="2" ht="14.25">
      <c r="D2" s="1"/>
    </row>
    <row r="3" spans="1:4" ht="32.25" customHeight="1">
      <c r="A3" s="234" t="s">
        <v>72</v>
      </c>
      <c r="B3" s="109" t="s">
        <v>133</v>
      </c>
      <c r="C3" s="96" t="s">
        <v>38</v>
      </c>
      <c r="D3" s="235" t="s">
        <v>118</v>
      </c>
    </row>
    <row r="4" spans="1:4" ht="29.25" customHeight="1">
      <c r="A4" s="236" t="s">
        <v>134</v>
      </c>
      <c r="B4" s="237" t="s">
        <v>135</v>
      </c>
      <c r="C4" s="238">
        <f>'[11]7月'!E4</f>
        <v>5211.588</v>
      </c>
      <c r="D4" s="12">
        <f>'[11]7月'!M4</f>
        <v>-9.318361908195527</v>
      </c>
    </row>
    <row r="5" spans="1:4" ht="29.25" customHeight="1">
      <c r="A5" s="239" t="s">
        <v>136</v>
      </c>
      <c r="B5" s="240" t="s">
        <v>135</v>
      </c>
      <c r="C5" s="238">
        <f>'[11]7月'!E5</f>
        <v>5208.91</v>
      </c>
      <c r="D5" s="12">
        <f>'[11]7月'!M5</f>
        <v>-9.34246479976332</v>
      </c>
    </row>
    <row r="6" spans="1:4" ht="29.25" customHeight="1">
      <c r="A6" s="239" t="s">
        <v>137</v>
      </c>
      <c r="B6" s="240" t="s">
        <v>135</v>
      </c>
      <c r="C6" s="238">
        <f>'[11]7月'!E6</f>
        <v>2.678</v>
      </c>
      <c r="D6" s="12">
        <f>'[11]7月'!M6</f>
        <v>87.79803646563812</v>
      </c>
    </row>
    <row r="7" spans="1:4" ht="29.25" customHeight="1">
      <c r="A7" s="220" t="s">
        <v>138</v>
      </c>
      <c r="B7" s="237" t="s">
        <v>139</v>
      </c>
      <c r="C7" s="238">
        <f>'[11]7月'!E7</f>
        <v>273197.36000000004</v>
      </c>
      <c r="D7" s="12">
        <f>'[11]7月'!M7</f>
        <v>-9.809919213877578</v>
      </c>
    </row>
    <row r="8" spans="1:4" ht="29.25" customHeight="1">
      <c r="A8" s="239" t="s">
        <v>140</v>
      </c>
      <c r="B8" s="240" t="s">
        <v>139</v>
      </c>
      <c r="C8" s="238">
        <f>'[11]7月'!E8</f>
        <v>273147.08</v>
      </c>
      <c r="D8" s="12">
        <f>'[11]7月'!M8</f>
        <v>-9.817643812763905</v>
      </c>
    </row>
    <row r="9" spans="1:4" ht="29.25" customHeight="1">
      <c r="A9" s="239" t="s">
        <v>141</v>
      </c>
      <c r="B9" s="240" t="s">
        <v>139</v>
      </c>
      <c r="C9" s="238">
        <f>'[11]7月'!E9</f>
        <v>50.28</v>
      </c>
      <c r="D9" s="12">
        <f>'[11]7月'!M9</f>
        <v>68.68181269206511</v>
      </c>
    </row>
    <row r="10" spans="1:4" ht="29.25" customHeight="1">
      <c r="A10" s="236" t="s">
        <v>142</v>
      </c>
      <c r="B10" s="237" t="s">
        <v>143</v>
      </c>
      <c r="C10" s="238">
        <f>'[11]7月'!E10</f>
        <v>18241.2682</v>
      </c>
      <c r="D10" s="12">
        <f>'[11]7月'!M10</f>
        <v>10.411410497105948</v>
      </c>
    </row>
    <row r="11" spans="1:4" ht="29.25" customHeight="1">
      <c r="A11" s="239" t="s">
        <v>144</v>
      </c>
      <c r="B11" s="240" t="s">
        <v>143</v>
      </c>
      <c r="C11" s="238">
        <f>'[11]7月'!E11</f>
        <v>13340.189999999999</v>
      </c>
      <c r="D11" s="12">
        <f>'[11]7月'!M11</f>
        <v>13.719160297404613</v>
      </c>
    </row>
    <row r="12" spans="1:4" ht="29.25" customHeight="1">
      <c r="A12" s="239" t="s">
        <v>145</v>
      </c>
      <c r="B12" s="240" t="s">
        <v>143</v>
      </c>
      <c r="C12" s="238">
        <f>'[11]7月'!E12</f>
        <v>4901.0782</v>
      </c>
      <c r="D12" s="12">
        <f>'[11]7月'!M12</f>
        <v>2.3112645618743812</v>
      </c>
    </row>
    <row r="13" spans="1:4" ht="29.25" customHeight="1">
      <c r="A13" s="220" t="s">
        <v>146</v>
      </c>
      <c r="B13" s="237" t="s">
        <v>147</v>
      </c>
      <c r="C13" s="238">
        <f>'[11]7月'!E13</f>
        <v>2447722.277</v>
      </c>
      <c r="D13" s="12">
        <f>'[11]7月'!M13</f>
        <v>10.602794220987292</v>
      </c>
    </row>
    <row r="14" spans="1:4" ht="29.25" customHeight="1">
      <c r="A14" s="239" t="s">
        <v>148</v>
      </c>
      <c r="B14" s="240" t="s">
        <v>147</v>
      </c>
      <c r="C14" s="238">
        <f>'[11]7月'!E14</f>
        <v>2072786.8599999999</v>
      </c>
      <c r="D14" s="12">
        <f>'[11]7月'!M14</f>
        <v>11.987150786889217</v>
      </c>
    </row>
    <row r="15" spans="1:4" ht="29.25" customHeight="1">
      <c r="A15" s="239" t="s">
        <v>149</v>
      </c>
      <c r="B15" s="240" t="s">
        <v>147</v>
      </c>
      <c r="C15" s="238">
        <f>'[11]7月'!E15</f>
        <v>374935.417</v>
      </c>
      <c r="D15" s="12">
        <f>'[11]7月'!M15</f>
        <v>3.527665114094063</v>
      </c>
    </row>
    <row r="16" spans="1:4" ht="29.25" customHeight="1">
      <c r="A16" s="220" t="s">
        <v>150</v>
      </c>
      <c r="B16" s="237" t="s">
        <v>143</v>
      </c>
      <c r="C16" s="238">
        <f>'[11]7月'!E16</f>
        <v>5786.9675</v>
      </c>
      <c r="D16" s="12">
        <f>'[11]7月'!M16</f>
        <v>-3.4626669503026335</v>
      </c>
    </row>
    <row r="17" spans="1:4" ht="29.25" customHeight="1">
      <c r="A17" s="222" t="s">
        <v>151</v>
      </c>
      <c r="B17" s="241" t="s">
        <v>152</v>
      </c>
      <c r="C17" s="238">
        <f>'[11]7月'!E17</f>
        <v>264050</v>
      </c>
      <c r="D17" s="12">
        <f>'[11]7月'!M17</f>
        <v>4.151875167637002</v>
      </c>
    </row>
    <row r="18" spans="1:4" ht="14.25">
      <c r="A18" s="393" t="s">
        <v>153</v>
      </c>
      <c r="B18" s="393"/>
      <c r="C18" s="393"/>
      <c r="D18" s="393"/>
    </row>
  </sheetData>
  <sheetProtection/>
  <mergeCells count="2">
    <mergeCell ref="A1:D1"/>
    <mergeCell ref="A18:D18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7">
      <selection activeCell="A16" sqref="A16:B16"/>
    </sheetView>
  </sheetViews>
  <sheetFormatPr defaultColWidth="8.00390625" defaultRowHeight="14.25"/>
  <cols>
    <col min="1" max="1" width="37.75390625" style="0" customWidth="1"/>
    <col min="2" max="2" width="15.625" style="0" customWidth="1"/>
    <col min="3" max="3" width="7.625" style="0" bestFit="1" customWidth="1"/>
    <col min="4" max="4" width="6.00390625" style="11" bestFit="1" customWidth="1"/>
  </cols>
  <sheetData>
    <row r="1" spans="1:4" ht="25.5">
      <c r="A1" s="392" t="s">
        <v>52</v>
      </c>
      <c r="B1" s="392"/>
      <c r="C1" s="158"/>
      <c r="D1" s="158"/>
    </row>
    <row r="3" spans="1:2" ht="18.75">
      <c r="A3" s="131"/>
      <c r="B3" s="225"/>
    </row>
    <row r="4" spans="1:4" ht="24.75" customHeight="1">
      <c r="A4" s="226" t="s">
        <v>72</v>
      </c>
      <c r="B4" s="227" t="s">
        <v>118</v>
      </c>
      <c r="D4"/>
    </row>
    <row r="5" spans="1:2" s="111" customFormat="1" ht="23.25" customHeight="1">
      <c r="A5" s="228" t="s">
        <v>154</v>
      </c>
      <c r="B5" s="229">
        <f>'[2]T020447_1'!$E$6</f>
        <v>12.8</v>
      </c>
    </row>
    <row r="6" spans="1:2" s="111" customFormat="1" ht="23.25" customHeight="1">
      <c r="A6" s="230" t="s">
        <v>155</v>
      </c>
      <c r="B6" s="231"/>
    </row>
    <row r="7" spans="1:2" s="111" customFormat="1" ht="23.25" customHeight="1">
      <c r="A7" s="230" t="s">
        <v>156</v>
      </c>
      <c r="B7" s="231">
        <f>'[2]T020447_1'!$E$8</f>
        <v>-0.2</v>
      </c>
    </row>
    <row r="8" spans="1:2" s="111" customFormat="1" ht="23.25" customHeight="1">
      <c r="A8" s="230" t="s">
        <v>157</v>
      </c>
      <c r="B8" s="231">
        <f>'[2]T020447_1'!$E$9</f>
        <v>24.6</v>
      </c>
    </row>
    <row r="9" spans="1:2" s="111" customFormat="1" ht="23.25" customHeight="1">
      <c r="A9" s="230" t="s">
        <v>158</v>
      </c>
      <c r="B9" s="231">
        <f>'[2]T020447_1'!$E$10</f>
        <v>28.6</v>
      </c>
    </row>
    <row r="10" spans="1:2" s="111" customFormat="1" ht="23.25" customHeight="1">
      <c r="A10" s="230" t="s">
        <v>159</v>
      </c>
      <c r="B10" s="231"/>
    </row>
    <row r="11" spans="1:2" s="111" customFormat="1" ht="23.25" customHeight="1">
      <c r="A11" s="230" t="s">
        <v>160</v>
      </c>
      <c r="B11" s="231">
        <f>'[2]T020447_1'!$E$12</f>
        <v>-8.4</v>
      </c>
    </row>
    <row r="12" spans="1:2" s="111" customFormat="1" ht="23.25" customHeight="1">
      <c r="A12" s="230" t="s">
        <v>161</v>
      </c>
      <c r="B12" s="231">
        <f>'[2]T020447_1'!$E$13</f>
        <v>13.2</v>
      </c>
    </row>
    <row r="13" spans="1:2" s="111" customFormat="1" ht="23.25" customHeight="1">
      <c r="A13" s="230" t="s">
        <v>162</v>
      </c>
      <c r="B13" s="231"/>
    </row>
    <row r="14" spans="1:2" s="111" customFormat="1" ht="23.25" customHeight="1">
      <c r="A14" s="230" t="s">
        <v>163</v>
      </c>
      <c r="B14" s="231">
        <f>'[2]T020447_1'!$E$15</f>
        <v>-23.9</v>
      </c>
    </row>
    <row r="15" spans="1:2" s="111" customFormat="1" ht="23.25" customHeight="1">
      <c r="A15" s="230" t="s">
        <v>164</v>
      </c>
      <c r="B15" s="231">
        <f>'[2]T020447_1'!$E$16</f>
        <v>21.8</v>
      </c>
    </row>
    <row r="16" spans="1:2" s="111" customFormat="1" ht="23.25" customHeight="1">
      <c r="A16" s="230" t="s">
        <v>165</v>
      </c>
      <c r="B16" s="231">
        <f>'[2]T020447_1'!$E$17</f>
        <v>10.5</v>
      </c>
    </row>
    <row r="17" spans="1:2" s="111" customFormat="1" ht="23.25" customHeight="1">
      <c r="A17" s="230" t="s">
        <v>166</v>
      </c>
      <c r="B17" s="231"/>
    </row>
    <row r="18" spans="1:4" s="111" customFormat="1" ht="22.5" customHeight="1">
      <c r="A18" s="230" t="s">
        <v>167</v>
      </c>
      <c r="B18" s="231">
        <f>'[2]T020447_1'!$E$19</f>
        <v>54</v>
      </c>
      <c r="C18"/>
      <c r="D18" s="11"/>
    </row>
    <row r="19" spans="1:5" ht="22.5" customHeight="1">
      <c r="A19" s="230" t="s">
        <v>168</v>
      </c>
      <c r="B19" s="231">
        <f>'[2]T020447_1'!$E$20</f>
        <v>15.9</v>
      </c>
      <c r="E19" s="111"/>
    </row>
    <row r="20" spans="1:5" ht="22.5" customHeight="1">
      <c r="A20" s="230" t="s">
        <v>169</v>
      </c>
      <c r="B20" s="231">
        <f>'[2]T020447_2'!$E$6</f>
        <v>39.7</v>
      </c>
      <c r="E20" s="111"/>
    </row>
    <row r="21" spans="1:5" ht="22.5" customHeight="1">
      <c r="A21" s="230" t="s">
        <v>170</v>
      </c>
      <c r="B21" s="231">
        <f>'[2]T020447_2'!$E$7</f>
        <v>0.2</v>
      </c>
      <c r="E21" s="111"/>
    </row>
    <row r="22" spans="1:5" ht="22.5" customHeight="1">
      <c r="A22" s="230" t="s">
        <v>171</v>
      </c>
      <c r="B22" s="231">
        <f>'[2]T020447_2'!$E$8</f>
        <v>83.5</v>
      </c>
      <c r="E22" s="111"/>
    </row>
    <row r="23" spans="1:5" s="224" customFormat="1" ht="22.5" customHeight="1">
      <c r="A23" s="230" t="s">
        <v>172</v>
      </c>
      <c r="B23" s="231">
        <f>'[2]T020447_2'!$E$11</f>
        <v>45.8</v>
      </c>
      <c r="C23"/>
      <c r="D23" s="11"/>
      <c r="E23" s="111"/>
    </row>
    <row r="24" spans="1:5" s="224" customFormat="1" ht="22.5" customHeight="1">
      <c r="A24" s="230" t="s">
        <v>173</v>
      </c>
      <c r="B24" s="231">
        <f>'[2]T020447_2'!$E$12</f>
        <v>-5.8</v>
      </c>
      <c r="C24"/>
      <c r="D24" s="11"/>
      <c r="E24" s="111"/>
    </row>
    <row r="25" spans="1:5" s="224" customFormat="1" ht="22.5" customHeight="1">
      <c r="A25" s="230" t="s">
        <v>174</v>
      </c>
      <c r="B25" s="231">
        <f>'[2]T020447_2'!$E$13</f>
        <v>-7</v>
      </c>
      <c r="C25"/>
      <c r="D25" s="11"/>
      <c r="E25" s="111"/>
    </row>
    <row r="26" spans="1:5" ht="22.5" customHeight="1">
      <c r="A26" s="230" t="s">
        <v>175</v>
      </c>
      <c r="B26" s="231">
        <f>'[2]T020447_2'!$E$14</f>
        <v>19.9</v>
      </c>
      <c r="E26" s="111"/>
    </row>
    <row r="27" spans="1:5" ht="18.75">
      <c r="A27" s="230" t="s">
        <v>176</v>
      </c>
      <c r="B27" s="231"/>
      <c r="E27" s="111"/>
    </row>
    <row r="28" spans="1:5" ht="18.75">
      <c r="A28" s="230" t="s">
        <v>177</v>
      </c>
      <c r="B28" s="231">
        <f>'[2]T020447_2'!$E$16</f>
        <v>39.3</v>
      </c>
      <c r="E28" s="111"/>
    </row>
    <row r="29" spans="1:5" ht="18.75">
      <c r="A29" s="230" t="s">
        <v>178</v>
      </c>
      <c r="B29" s="231">
        <f>'[2]T020447_2'!$E$17</f>
        <v>-56</v>
      </c>
      <c r="E29" s="111"/>
    </row>
    <row r="30" spans="1:5" ht="18.75">
      <c r="A30" s="230" t="s">
        <v>179</v>
      </c>
      <c r="B30" s="231">
        <f>'[2]T020447_2'!$E$18</f>
        <v>0.1</v>
      </c>
      <c r="E30" s="111"/>
    </row>
    <row r="31" spans="1:5" ht="18.75">
      <c r="A31" s="232" t="s">
        <v>180</v>
      </c>
      <c r="B31" s="233">
        <f>'[2]T020447_2'!$E$19</f>
        <v>-33.5</v>
      </c>
      <c r="E31" s="111"/>
    </row>
  </sheetData>
  <sheetProtection/>
  <mergeCells count="1">
    <mergeCell ref="A1:B1"/>
  </mergeCells>
  <printOptions horizontalCentered="1"/>
  <pageMargins left="0.67" right="0.75" top="0.87" bottom="0.98" header="0.51" footer="0.5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G8" sqref="G8"/>
    </sheetView>
  </sheetViews>
  <sheetFormatPr defaultColWidth="8.00390625" defaultRowHeight="14.25"/>
  <cols>
    <col min="1" max="1" width="25.50390625" style="0" customWidth="1"/>
    <col min="2" max="2" width="12.75390625" style="207" customWidth="1"/>
    <col min="3" max="3" width="14.875" style="0" customWidth="1"/>
    <col min="4" max="4" width="13.625" style="0" customWidth="1"/>
    <col min="5" max="5" width="9.125" style="0" customWidth="1"/>
    <col min="6" max="6" width="8.125" style="0" customWidth="1"/>
  </cols>
  <sheetData>
    <row r="1" spans="1:6" ht="25.5">
      <c r="A1" s="382" t="s">
        <v>181</v>
      </c>
      <c r="B1" s="382"/>
      <c r="C1" s="382"/>
      <c r="D1" s="382"/>
      <c r="E1" s="208"/>
      <c r="F1" s="208"/>
    </row>
    <row r="2" spans="1:6" ht="18.75">
      <c r="A2" s="131"/>
      <c r="B2" s="108"/>
      <c r="C2" s="131"/>
      <c r="D2" s="209"/>
      <c r="E2" s="210"/>
      <c r="F2" s="210"/>
    </row>
    <row r="3" spans="1:4" ht="36.75" customHeight="1">
      <c r="A3" s="133" t="s">
        <v>182</v>
      </c>
      <c r="B3" s="133" t="s">
        <v>133</v>
      </c>
      <c r="C3" s="211" t="s">
        <v>183</v>
      </c>
      <c r="D3" s="212" t="s">
        <v>118</v>
      </c>
    </row>
    <row r="4" spans="1:4" s="1" customFormat="1" ht="28.5" customHeight="1">
      <c r="A4" s="213" t="s">
        <v>184</v>
      </c>
      <c r="B4" s="214" t="s">
        <v>41</v>
      </c>
      <c r="C4" s="215">
        <f>'[9]1、X40034_2018年7月'!D5/10000</f>
        <v>91.7511</v>
      </c>
      <c r="D4" s="216">
        <f>'[9]1、X40034_2018年7月'!F5</f>
        <v>19.85</v>
      </c>
    </row>
    <row r="5" spans="1:7" ht="28.5" customHeight="1">
      <c r="A5" s="217" t="s">
        <v>185</v>
      </c>
      <c r="B5" s="218" t="s">
        <v>41</v>
      </c>
      <c r="C5" s="215">
        <f>'[9]1、X40034_2018年7月'!D6/10000</f>
        <v>64.1629</v>
      </c>
      <c r="D5" s="216">
        <f>'[9]1、X40034_2018年7月'!F6</f>
        <v>7.67</v>
      </c>
      <c r="F5" s="1"/>
      <c r="G5" s="1"/>
    </row>
    <row r="6" spans="1:7" ht="28.5" customHeight="1">
      <c r="A6" s="217" t="s">
        <v>186</v>
      </c>
      <c r="B6" s="219" t="s">
        <v>41</v>
      </c>
      <c r="C6" s="215">
        <f>'[9]1、X40034_2018年7月'!D7/10000</f>
        <v>12.9554</v>
      </c>
      <c r="D6" s="216">
        <f>'[9]1、X40034_2018年7月'!F7</f>
        <v>157.04</v>
      </c>
      <c r="F6" s="1"/>
      <c r="G6" s="1"/>
    </row>
    <row r="7" spans="1:4" s="1" customFormat="1" ht="28.5" customHeight="1">
      <c r="A7" s="220" t="s">
        <v>56</v>
      </c>
      <c r="B7" s="221" t="s">
        <v>57</v>
      </c>
      <c r="C7" s="215">
        <f>'[9]1、X40034_2018年7月'!D8/10000</f>
        <v>272.1333</v>
      </c>
      <c r="D7" s="216">
        <f>'[9]1、X40034_2018年7月'!F8</f>
        <v>-1.39</v>
      </c>
    </row>
    <row r="8" spans="1:7" ht="28.5" customHeight="1">
      <c r="A8" s="217" t="s">
        <v>185</v>
      </c>
      <c r="B8" s="219" t="s">
        <v>57</v>
      </c>
      <c r="C8" s="215">
        <f>'[9]1、X40034_2018年7月'!D9/10000</f>
        <v>242.085</v>
      </c>
      <c r="D8" s="216">
        <f>'[9]1、X40034_2018年7月'!F9</f>
        <v>-7</v>
      </c>
      <c r="F8" s="1"/>
      <c r="G8" s="1"/>
    </row>
    <row r="9" spans="1:7" ht="28.5" customHeight="1">
      <c r="A9" s="220" t="s">
        <v>58</v>
      </c>
      <c r="B9" s="221" t="s">
        <v>41</v>
      </c>
      <c r="C9" s="215">
        <f>'[9]1、X40034_2018年7月'!D10/10000</f>
        <v>158.9278</v>
      </c>
      <c r="D9" s="216">
        <f>'[9]1、X40034_2018年7月'!F10</f>
        <v>22.39</v>
      </c>
      <c r="F9" s="1"/>
      <c r="G9" s="1"/>
    </row>
    <row r="10" spans="1:4" s="1" customFormat="1" ht="28.5" customHeight="1">
      <c r="A10" s="217" t="s">
        <v>185</v>
      </c>
      <c r="B10" s="219" t="s">
        <v>41</v>
      </c>
      <c r="C10" s="215">
        <f>'[9]1、X40034_2018年7月'!D11/10000</f>
        <v>128.6343</v>
      </c>
      <c r="D10" s="216">
        <f>'[9]1、X40034_2018年7月'!F11</f>
        <v>9.1</v>
      </c>
    </row>
    <row r="11" spans="1:8" ht="28.5" customHeight="1">
      <c r="A11" s="220" t="s">
        <v>187</v>
      </c>
      <c r="B11" s="221" t="s">
        <v>57</v>
      </c>
      <c r="C11" s="215">
        <f>'[9]1、X40034_2018年7月'!D12/10000</f>
        <v>1781.7585</v>
      </c>
      <c r="D11" s="216">
        <f>'[9]1、X40034_2018年7月'!F12</f>
        <v>22.14</v>
      </c>
      <c r="F11" s="1"/>
      <c r="G11" s="1"/>
      <c r="H11" s="1"/>
    </row>
    <row r="12" spans="1:8" ht="28.5" customHeight="1">
      <c r="A12" s="217" t="s">
        <v>185</v>
      </c>
      <c r="B12" s="219" t="s">
        <v>57</v>
      </c>
      <c r="C12" s="215">
        <f>'[9]1、X40034_2018年7月'!D13/10000</f>
        <v>1384.7388</v>
      </c>
      <c r="D12" s="216">
        <f>'[9]1、X40034_2018年7月'!F13</f>
        <v>23.04</v>
      </c>
      <c r="F12" s="1"/>
      <c r="G12" s="1"/>
      <c r="H12" s="1"/>
    </row>
    <row r="13" spans="1:4" s="1" customFormat="1" ht="28.5" customHeight="1">
      <c r="A13" s="220" t="s">
        <v>188</v>
      </c>
      <c r="B13" s="221" t="s">
        <v>57</v>
      </c>
      <c r="C13" s="215">
        <f>'[9]1、X40034_2018年7月'!D14/10000</f>
        <v>389.043</v>
      </c>
      <c r="D13" s="216">
        <f>'[9]1、X40034_2018年7月'!F14</f>
        <v>46.74</v>
      </c>
    </row>
    <row r="14" spans="1:8" ht="28.5" customHeight="1">
      <c r="A14" s="217" t="s">
        <v>185</v>
      </c>
      <c r="B14" s="219" t="s">
        <v>57</v>
      </c>
      <c r="C14" s="215">
        <f>'[9]1、X40034_2018年7月'!D15/10000</f>
        <v>315.1391</v>
      </c>
      <c r="D14" s="216">
        <f>'[9]1、X40034_2018年7月'!F15</f>
        <v>46.11</v>
      </c>
      <c r="F14" s="1"/>
      <c r="G14" s="1"/>
      <c r="H14" s="1"/>
    </row>
    <row r="15" spans="1:8" ht="28.5" customHeight="1">
      <c r="A15" s="220" t="s">
        <v>189</v>
      </c>
      <c r="B15" s="221" t="s">
        <v>57</v>
      </c>
      <c r="C15" s="215">
        <f>'[9]1、X40034_2018年7月'!D16/10000</f>
        <v>74.1301</v>
      </c>
      <c r="D15" s="216">
        <f>'[9]1、X40034_2018年7月'!F16</f>
        <v>-35.07</v>
      </c>
      <c r="F15" s="1"/>
      <c r="G15" s="1"/>
      <c r="H15" s="1"/>
    </row>
    <row r="16" spans="1:7" ht="28.5" customHeight="1">
      <c r="A16" s="217" t="s">
        <v>185</v>
      </c>
      <c r="B16" s="219" t="s">
        <v>57</v>
      </c>
      <c r="C16" s="215">
        <f>'[9]1、X40034_2018年7月'!D17/10000</f>
        <v>60.7775</v>
      </c>
      <c r="D16" s="216">
        <f>'[9]1、X40034_2018年7月'!F17</f>
        <v>-37.55</v>
      </c>
      <c r="F16" s="1"/>
      <c r="G16" s="1"/>
    </row>
    <row r="17" spans="1:7" ht="28.5" customHeight="1">
      <c r="A17" s="220" t="s">
        <v>190</v>
      </c>
      <c r="B17" s="221" t="s">
        <v>57</v>
      </c>
      <c r="C17" s="215">
        <f>'[9]1、X40034_2018年7月'!D18/10000</f>
        <v>36.4872</v>
      </c>
      <c r="D17" s="216">
        <f>'[9]1、X40034_2018年7月'!F18</f>
        <v>-0.85</v>
      </c>
      <c r="F17" s="1"/>
      <c r="G17" s="1"/>
    </row>
    <row r="18" spans="1:7" ht="28.5" customHeight="1">
      <c r="A18" s="222" t="s">
        <v>185</v>
      </c>
      <c r="B18" s="223" t="s">
        <v>57</v>
      </c>
      <c r="C18" s="215">
        <f>'[9]1、X40034_2018年7月'!D19/10000</f>
        <v>29.9772</v>
      </c>
      <c r="D18" s="216">
        <f>'[9]1、X40034_2018年7月'!F19</f>
        <v>-3.58</v>
      </c>
      <c r="F18" s="1"/>
      <c r="G18" s="1"/>
    </row>
    <row r="19" spans="1:4" ht="18.75">
      <c r="A19" s="131"/>
      <c r="B19" s="108"/>
      <c r="C19" s="131"/>
      <c r="D19" s="131"/>
    </row>
    <row r="20" spans="1:4" ht="18.75">
      <c r="A20" s="131"/>
      <c r="B20" s="108"/>
      <c r="C20" s="131"/>
      <c r="D20" s="131"/>
    </row>
    <row r="21" spans="1:4" ht="18.75">
      <c r="A21" s="131"/>
      <c r="B21" s="108"/>
      <c r="C21" s="131"/>
      <c r="D21" s="131"/>
    </row>
    <row r="22" spans="1:4" ht="18.75">
      <c r="A22" s="131"/>
      <c r="B22" s="108"/>
      <c r="C22" s="131"/>
      <c r="D22" s="131"/>
    </row>
    <row r="23" spans="1:4" ht="18.75">
      <c r="A23" s="131"/>
      <c r="B23" s="108"/>
      <c r="C23" s="131"/>
      <c r="D23" s="131"/>
    </row>
    <row r="24" spans="1:4" ht="18.75">
      <c r="A24" s="131"/>
      <c r="B24" s="108"/>
      <c r="C24" s="131"/>
      <c r="D24" s="131"/>
    </row>
    <row r="25" spans="1:4" ht="18.75">
      <c r="A25" s="131"/>
      <c r="B25" s="108"/>
      <c r="C25" s="131"/>
      <c r="D25" s="131"/>
    </row>
    <row r="26" spans="1:4" ht="18.75">
      <c r="A26" s="131"/>
      <c r="B26" s="108"/>
      <c r="C26" s="131"/>
      <c r="D26" s="131"/>
    </row>
    <row r="27" spans="1:4" ht="18.75">
      <c r="A27" s="131"/>
      <c r="B27" s="108"/>
      <c r="C27" s="131"/>
      <c r="D27" s="131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岳阳市统计局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综合研究室</dc:creator>
  <cp:keywords/>
  <dc:description/>
  <cp:lastModifiedBy>xiekang</cp:lastModifiedBy>
  <cp:lastPrinted>2018-07-19T08:06:54Z</cp:lastPrinted>
  <dcterms:created xsi:type="dcterms:W3CDTF">2003-01-07T10:46:14Z</dcterms:created>
  <dcterms:modified xsi:type="dcterms:W3CDTF">2018-08-23T07:19:28Z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