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30" windowHeight="10643" tabRatio="940" activeTab="1"/>
  </bookViews>
  <sheets>
    <sheet name="发展目标" sheetId="1" r:id="rId1"/>
    <sheet name="主要经济指标" sheetId="2" r:id="rId2"/>
    <sheet name="规模工业生产主要分类" sheetId="3" r:id="rId3"/>
    <sheet name="主要产业" sheetId="4" r:id="rId4"/>
    <sheet name="分县市区园区工业" sheetId="5" r:id="rId5"/>
    <sheet name="用电量" sheetId="6" r:id="rId6"/>
    <sheet name="交通运输" sheetId="7" r:id="rId7"/>
    <sheet name="固定资产投资" sheetId="8" r:id="rId8"/>
    <sheet name="商品房建设与销售" sheetId="9" r:id="rId9"/>
    <sheet name="国内贸易、旅游" sheetId="10" r:id="rId10"/>
    <sheet name="热点商品" sheetId="11" r:id="rId11"/>
    <sheet name="对外贸易" sheetId="12" r:id="rId12"/>
    <sheet name="财政金融" sheetId="13" r:id="rId13"/>
    <sheet name="人民生活和物价" sheetId="14" r:id="rId14"/>
    <sheet name="县市2" sheetId="15" r:id="rId15"/>
    <sheet name="港区" sheetId="16" r:id="rId16"/>
    <sheet name="省1" sheetId="17" r:id="rId17"/>
    <sheet name="省2" sheetId="18" r:id="rId18"/>
    <sheet name="长江沿岸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/>
  <calcPr fullCalcOnLoad="1"/>
</workbook>
</file>

<file path=xl/sharedStrings.xml><?xml version="1.0" encoding="utf-8"?>
<sst xmlns="http://schemas.openxmlformats.org/spreadsheetml/2006/main" count="699" uniqueCount="430">
  <si>
    <r>
      <rPr>
        <b/>
        <sz val="16"/>
        <rFont val="宋体"/>
        <family val="0"/>
      </rPr>
      <t>国家、湖南省、岳阳市</t>
    </r>
    <r>
      <rPr>
        <b/>
        <sz val="16"/>
        <rFont val="Times New Roman"/>
        <family val="1"/>
      </rPr>
      <t>2018</t>
    </r>
    <r>
      <rPr>
        <b/>
        <sz val="16"/>
        <rFont val="宋体"/>
        <family val="0"/>
      </rPr>
      <t>年度经济社会发展预期目标</t>
    </r>
  </si>
  <si>
    <r>
      <rPr>
        <sz val="12"/>
        <rFont val="宋体"/>
        <family val="0"/>
      </rPr>
      <t>指标名称</t>
    </r>
  </si>
  <si>
    <r>
      <rPr>
        <sz val="12"/>
        <rFont val="宋体"/>
        <family val="0"/>
      </rPr>
      <t>单位</t>
    </r>
  </si>
  <si>
    <r>
      <rPr>
        <sz val="12"/>
        <rFont val="宋体"/>
        <family val="0"/>
      </rPr>
      <t>国家</t>
    </r>
  </si>
  <si>
    <r>
      <rPr>
        <sz val="12"/>
        <rFont val="宋体"/>
        <family val="0"/>
      </rPr>
      <t>湖南省</t>
    </r>
  </si>
  <si>
    <r>
      <rPr>
        <sz val="12"/>
        <rFont val="宋体"/>
        <family val="0"/>
      </rPr>
      <t>岳阳市</t>
    </r>
  </si>
  <si>
    <t>GDP</t>
  </si>
  <si>
    <t>%</t>
  </si>
  <si>
    <t>6.5%左右</t>
  </si>
  <si>
    <t>8%左右</t>
  </si>
  <si>
    <r>
      <rPr>
        <sz val="12"/>
        <rFont val="宋体"/>
        <family val="0"/>
      </rPr>
      <t>规模工业增加值</t>
    </r>
  </si>
  <si>
    <t>-</t>
  </si>
  <si>
    <r>
      <rPr>
        <sz val="12"/>
        <rFont val="宋体"/>
        <family val="0"/>
      </rPr>
      <t>固定资产投资</t>
    </r>
  </si>
  <si>
    <r>
      <rPr>
        <sz val="12"/>
        <rFont val="宋体"/>
        <family val="0"/>
      </rPr>
      <t>社会消费品零售总额</t>
    </r>
  </si>
  <si>
    <r>
      <rPr>
        <sz val="12"/>
        <rFont val="宋体"/>
        <family val="0"/>
      </rPr>
      <t>进出口总额</t>
    </r>
  </si>
  <si>
    <t>稳中向好，国际收支基本平衡</t>
  </si>
  <si>
    <r>
      <rPr>
        <sz val="12"/>
        <rFont val="宋体"/>
        <family val="0"/>
      </rPr>
      <t>居民消费价格指数</t>
    </r>
  </si>
  <si>
    <r>
      <t>3%</t>
    </r>
    <r>
      <rPr>
        <sz val="11"/>
        <rFont val="宋体"/>
        <family val="0"/>
      </rPr>
      <t>左右</t>
    </r>
  </si>
  <si>
    <t>3%以内</t>
  </si>
  <si>
    <r>
      <t>2%</t>
    </r>
    <r>
      <rPr>
        <sz val="11"/>
        <rFont val="宋体"/>
        <family val="0"/>
      </rPr>
      <t>以内</t>
    </r>
  </si>
  <si>
    <r>
      <rPr>
        <sz val="12"/>
        <rFont val="宋体"/>
        <family val="0"/>
      </rPr>
      <t>公共财政预算收入</t>
    </r>
  </si>
  <si>
    <t>6.5%以上</t>
  </si>
  <si>
    <r>
      <rPr>
        <sz val="12"/>
        <rFont val="宋体"/>
        <family val="0"/>
      </rPr>
      <t>城乡居民收入</t>
    </r>
  </si>
  <si>
    <t>和经济增长基本同步</t>
  </si>
  <si>
    <t>8%以上</t>
  </si>
  <si>
    <r>
      <t>9%</t>
    </r>
    <r>
      <rPr>
        <sz val="11"/>
        <rFont val="宋体"/>
        <family val="0"/>
      </rPr>
      <t>以上</t>
    </r>
  </si>
  <si>
    <r>
      <rPr>
        <sz val="12"/>
        <rFont val="宋体"/>
        <family val="0"/>
      </rPr>
      <t>新增城镇就业</t>
    </r>
  </si>
  <si>
    <r>
      <rPr>
        <sz val="12"/>
        <rFont val="宋体"/>
        <family val="0"/>
      </rPr>
      <t>万人</t>
    </r>
  </si>
  <si>
    <r>
      <t>1100</t>
    </r>
    <r>
      <rPr>
        <sz val="11"/>
        <rFont val="宋体"/>
        <family val="0"/>
      </rPr>
      <t>万人以上</t>
    </r>
  </si>
  <si>
    <t>70万人</t>
  </si>
  <si>
    <r>
      <t>5.2</t>
    </r>
    <r>
      <rPr>
        <sz val="11"/>
        <rFont val="宋体"/>
        <family val="0"/>
      </rPr>
      <t>万人</t>
    </r>
  </si>
  <si>
    <r>
      <rPr>
        <sz val="12"/>
        <rFont val="宋体"/>
        <family val="0"/>
      </rPr>
      <t>城镇登记失业率</t>
    </r>
  </si>
  <si>
    <r>
      <t>4.5%</t>
    </r>
    <r>
      <rPr>
        <sz val="11"/>
        <rFont val="宋体"/>
        <family val="0"/>
      </rPr>
      <t>以内</t>
    </r>
  </si>
  <si>
    <t>4.5%以下</t>
  </si>
  <si>
    <r>
      <rPr>
        <sz val="12"/>
        <rFont val="宋体"/>
        <family val="0"/>
      </rPr>
      <t>万元</t>
    </r>
    <r>
      <rPr>
        <sz val="12"/>
        <rFont val="Times New Roman"/>
        <family val="1"/>
      </rPr>
      <t>GDP</t>
    </r>
    <r>
      <rPr>
        <sz val="12"/>
        <rFont val="宋体"/>
        <family val="0"/>
      </rPr>
      <t>能耗下降率</t>
    </r>
  </si>
  <si>
    <t>下降3%以上</t>
  </si>
  <si>
    <t>主要指标</t>
  </si>
  <si>
    <t>单 位</t>
  </si>
  <si>
    <t>总量</t>
  </si>
  <si>
    <t>增 幅（%）</t>
  </si>
  <si>
    <t>生产总值</t>
  </si>
  <si>
    <t>亿元</t>
  </si>
  <si>
    <t xml:space="preserve">  第一产业</t>
  </si>
  <si>
    <t xml:space="preserve">  第二产业</t>
  </si>
  <si>
    <t xml:space="preserve">  第三产业</t>
  </si>
  <si>
    <t>公共财政预算收入</t>
  </si>
  <si>
    <t xml:space="preserve"> </t>
  </si>
  <si>
    <t xml:space="preserve">  地方公共财政预算收入</t>
  </si>
  <si>
    <t>公共财政预算支出</t>
  </si>
  <si>
    <t>全社会用电量</t>
  </si>
  <si>
    <t>亿千瓦时</t>
  </si>
  <si>
    <t xml:space="preserve">  工业用电量</t>
  </si>
  <si>
    <t>规模以上工业增加值</t>
  </si>
  <si>
    <t>—</t>
  </si>
  <si>
    <t>固定资产投资</t>
  </si>
  <si>
    <t>.</t>
  </si>
  <si>
    <t xml:space="preserve">  工业投资</t>
  </si>
  <si>
    <t xml:space="preserve">  房地产投资</t>
  </si>
  <si>
    <t>商品房销售面积</t>
  </si>
  <si>
    <t>万平方米</t>
  </si>
  <si>
    <t>商品房销售额</t>
  </si>
  <si>
    <t>社会消费品零售总额</t>
  </si>
  <si>
    <t>进出口总额</t>
  </si>
  <si>
    <t xml:space="preserve">  出口总额</t>
  </si>
  <si>
    <t xml:space="preserve">  进口总额</t>
  </si>
  <si>
    <t>实际利用内资</t>
  </si>
  <si>
    <t>实际利用外商直接投资</t>
  </si>
  <si>
    <t>亿美元</t>
  </si>
  <si>
    <t>金融机构存款余额</t>
  </si>
  <si>
    <t xml:space="preserve">  住户存款余额</t>
  </si>
  <si>
    <t>金融机构贷款余额</t>
  </si>
  <si>
    <t>居民消费价格总指数</t>
  </si>
  <si>
    <t>城镇居民人均可支配收入</t>
  </si>
  <si>
    <t>元</t>
  </si>
  <si>
    <t>农村居民人均可支配收入</t>
  </si>
  <si>
    <t>规模工业生产主要分类</t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</si>
  <si>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</si>
  <si>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r>
      <t>增幅(</t>
    </r>
    <r>
      <rPr>
        <b/>
        <sz val="14"/>
        <rFont val="宋体"/>
        <family val="0"/>
      </rPr>
      <t>%)</t>
    </r>
  </si>
  <si>
    <t>全市规模工业增加值</t>
  </si>
  <si>
    <t>其中：轻工业</t>
  </si>
  <si>
    <t xml:space="preserve">      重工业</t>
  </si>
  <si>
    <t>其中：国有企业</t>
  </si>
  <si>
    <t xml:space="preserve">      股份制企业</t>
  </si>
  <si>
    <t xml:space="preserve">      外商及港、澳、台商投资企业</t>
  </si>
  <si>
    <t xml:space="preserve">      其他经济类型企业</t>
  </si>
  <si>
    <t>其中：大中型工业</t>
  </si>
  <si>
    <t xml:space="preserve">      中小微型工业</t>
  </si>
  <si>
    <t>其中：公有制工业</t>
  </si>
  <si>
    <t xml:space="preserve">      非公有制工业</t>
  </si>
  <si>
    <t>其中：中省工业</t>
  </si>
  <si>
    <t xml:space="preserve">      地方工业</t>
  </si>
  <si>
    <t>其中：高加工度工业</t>
  </si>
  <si>
    <t>其中：高技术产业</t>
  </si>
  <si>
    <t>规模工业主要行业</t>
  </si>
  <si>
    <r>
      <t xml:space="preserve">指 </t>
    </r>
    <r>
      <rPr>
        <b/>
        <sz val="14"/>
        <color indexed="8"/>
        <rFont val="宋体"/>
        <family val="0"/>
      </rPr>
      <t xml:space="preserve">   </t>
    </r>
    <r>
      <rPr>
        <b/>
        <sz val="14"/>
        <color indexed="8"/>
        <rFont val="宋体"/>
        <family val="0"/>
      </rPr>
      <t>标</t>
    </r>
  </si>
  <si>
    <t>增幅(%)</t>
  </si>
  <si>
    <t>主要行业增加值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</si>
  <si>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</si>
  <si>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</si>
  <si>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</si>
  <si>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</si>
  <si>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</si>
  <si>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</si>
  <si>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</si>
  <si>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</si>
  <si>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</si>
  <si>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机械行业中：电子及光伏行业</t>
  </si>
  <si>
    <t>省级以上园区规模工业</t>
  </si>
  <si>
    <t>省级及以上园区规模工业增加值</t>
  </si>
  <si>
    <t>岳阳经济技术开发区</t>
  </si>
  <si>
    <t>湖南岳阳绿色化工产业园</t>
  </si>
  <si>
    <t>君山区工业集中区</t>
  </si>
  <si>
    <t>华容县工业集中区</t>
  </si>
  <si>
    <t>湘阴县工业园</t>
  </si>
  <si>
    <t>平江高新技术产业园区</t>
  </si>
  <si>
    <t>汨罗循环经济产业园</t>
  </si>
  <si>
    <t>临湘市工业园</t>
  </si>
  <si>
    <t>岳阳临港高新技术产业开发区</t>
  </si>
  <si>
    <t>用电量</t>
  </si>
  <si>
    <t>其中：工业用电量</t>
  </si>
  <si>
    <t>绝对量（万千瓦时）</t>
  </si>
  <si>
    <t>增幅（%）</t>
  </si>
  <si>
    <t>岳阳市</t>
  </si>
  <si>
    <t>市  直</t>
  </si>
  <si>
    <t>客户服务中心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</si>
  <si>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</si>
  <si>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</si>
  <si>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</si>
  <si>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</si>
  <si>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</si>
  <si>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</si>
  <si>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</si>
  <si>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</si>
  <si>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屈原管理区</t>
  </si>
  <si>
    <t>注：以上数据由市电业局提供。客户服务中心含岳阳楼区、经济技术开发区、南湖新区及部分企业数据。</t>
  </si>
  <si>
    <t>交通运输</t>
  </si>
  <si>
    <t>单位</t>
  </si>
  <si>
    <t>一、客运量总计</t>
  </si>
  <si>
    <t>万人</t>
  </si>
  <si>
    <t>1、全社会公路客运量</t>
  </si>
  <si>
    <t>2、全社会水路客运量</t>
  </si>
  <si>
    <t>二、旅客周转量总计</t>
  </si>
  <si>
    <t>万人公里</t>
  </si>
  <si>
    <t>1、全社会公路旅客周转量</t>
  </si>
  <si>
    <t>2、全社会水路旅客周转量</t>
  </si>
  <si>
    <t>三、货运量总计</t>
  </si>
  <si>
    <t>万吨</t>
  </si>
  <si>
    <t>1、全社会公路货运量</t>
  </si>
  <si>
    <t>2、全社会水路货运量</t>
  </si>
  <si>
    <t>四、货物周转量总计</t>
  </si>
  <si>
    <t>万吨公里</t>
  </si>
  <si>
    <t>1、全社会公路货物周转量</t>
  </si>
  <si>
    <t>2、全社会水路货物周转量</t>
  </si>
  <si>
    <t>五、主要港口货物吞吐量</t>
  </si>
  <si>
    <t xml:space="preserve">        主要港口集装箱(TEU)</t>
  </si>
  <si>
    <t>箱</t>
  </si>
  <si>
    <t>注：以上数据由市交通运输局提供。</t>
  </si>
  <si>
    <t xml:space="preserve"> 全部固定资产投资 </t>
  </si>
  <si>
    <t xml:space="preserve"> 一、按经济类型分 </t>
  </si>
  <si>
    <t xml:space="preserve">    国有投资 </t>
  </si>
  <si>
    <t xml:space="preserve">    非国有投资 </t>
  </si>
  <si>
    <t xml:space="preserve">      民间投资 </t>
  </si>
  <si>
    <t xml:space="preserve"> 二、按隶属关系分 </t>
  </si>
  <si>
    <t xml:space="preserve">    中央项目 </t>
  </si>
  <si>
    <t xml:space="preserve">    地方项目 </t>
  </si>
  <si>
    <t xml:space="preserve"> 三、按产业分 </t>
  </si>
  <si>
    <t xml:space="preserve">    第一产业 </t>
  </si>
  <si>
    <t xml:space="preserve">    第二产业 </t>
  </si>
  <si>
    <t xml:space="preserve">    第三产业 </t>
  </si>
  <si>
    <t xml:space="preserve"> 四、按投资方向分 </t>
  </si>
  <si>
    <t xml:space="preserve"> 涉农项目投资 </t>
  </si>
  <si>
    <t xml:space="preserve"> 工业投资 </t>
  </si>
  <si>
    <t xml:space="preserve">       其中：本年新开工工业投资 </t>
  </si>
  <si>
    <t xml:space="preserve">       工业技改投资 </t>
  </si>
  <si>
    <t xml:space="preserve"> 高新技术产业</t>
  </si>
  <si>
    <t xml:space="preserve"> 民生工程 </t>
  </si>
  <si>
    <t xml:space="preserve"> 生态环境</t>
  </si>
  <si>
    <t xml:space="preserve"> 基础设施</t>
  </si>
  <si>
    <t xml:space="preserve"> 房地产开发</t>
  </si>
  <si>
    <t xml:space="preserve"> 五、按结构分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</si>
  <si>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</si>
  <si>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</si>
  <si>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</si>
  <si>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</si>
  <si>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>商品房建设与销售</t>
  </si>
  <si>
    <r>
      <t xml:space="preserve"> 指</t>
    </r>
    <r>
      <rPr>
        <b/>
        <sz val="14"/>
        <rFont val="宋体"/>
        <family val="0"/>
      </rPr>
      <t xml:space="preserve">    </t>
    </r>
    <r>
      <rPr>
        <b/>
        <sz val="14"/>
        <rFont val="宋体"/>
        <family val="0"/>
      </rPr>
      <t>标</t>
    </r>
  </si>
  <si>
    <t>绝对量</t>
  </si>
  <si>
    <t>本年完成投资</t>
  </si>
  <si>
    <t xml:space="preserve">  其中：住宅</t>
  </si>
  <si>
    <t xml:space="preserve">        土地购置费</t>
  </si>
  <si>
    <t>房屋施工面积</t>
  </si>
  <si>
    <t>新开工面积</t>
  </si>
  <si>
    <t>房屋竣工面积</t>
  </si>
  <si>
    <t>待售面积</t>
  </si>
  <si>
    <t>贸易旅游</t>
  </si>
  <si>
    <t>绝对额</t>
  </si>
  <si>
    <t>增幅</t>
  </si>
  <si>
    <t>1.社会消费零售总额</t>
  </si>
  <si>
    <t>（1）按经营地分</t>
  </si>
  <si>
    <t>城镇</t>
  </si>
  <si>
    <t>乡村</t>
  </si>
  <si>
    <t>（2）按消费形态分</t>
  </si>
  <si>
    <t>商品零售</t>
  </si>
  <si>
    <t>餐饮收入</t>
  </si>
  <si>
    <r>
      <t>2</t>
    </r>
    <r>
      <rPr>
        <b/>
        <sz val="14"/>
        <rFont val="宋体"/>
        <family val="0"/>
      </rPr>
      <t>.旅游经济</t>
    </r>
  </si>
  <si>
    <t>旅游总人数</t>
  </si>
  <si>
    <t>万人次</t>
  </si>
  <si>
    <t>入境总人数</t>
  </si>
  <si>
    <t>旅游总收入</t>
  </si>
  <si>
    <t>旅游创汇</t>
  </si>
  <si>
    <t>万美元</t>
  </si>
  <si>
    <t>注：以上部分数据由市旅游外事侨务办提供。</t>
  </si>
  <si>
    <t>限上商品零售类值</t>
  </si>
  <si>
    <t>绝对额（亿元）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</si>
  <si>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</si>
  <si>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</si>
  <si>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</si>
  <si>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</si>
  <si>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</si>
  <si>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</si>
  <si>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</si>
  <si>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</si>
  <si>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</si>
  <si>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</si>
  <si>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</si>
  <si>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</si>
  <si>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</si>
  <si>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</si>
  <si>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</si>
  <si>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</si>
  <si>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</si>
  <si>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</si>
  <si>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</si>
  <si>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</si>
  <si>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</si>
  <si>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</si>
  <si>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</si>
  <si>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</si>
  <si>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对外贸易</t>
  </si>
  <si>
    <t xml:space="preserve">    出口总额</t>
  </si>
  <si>
    <t xml:space="preserve">    进口总额</t>
  </si>
  <si>
    <t>运输方式</t>
  </si>
  <si>
    <t xml:space="preserve">    水路运输</t>
  </si>
  <si>
    <t xml:space="preserve">    铁路运输</t>
  </si>
  <si>
    <t xml:space="preserve">    公路运输</t>
  </si>
  <si>
    <t xml:space="preserve">    航空运输</t>
  </si>
  <si>
    <t>贸易方式</t>
  </si>
  <si>
    <t xml:space="preserve">    一般贸易</t>
  </si>
  <si>
    <t xml:space="preserve">    来料加工装配贸易</t>
  </si>
  <si>
    <t xml:space="preserve">    进料加工贸易</t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</si>
  <si>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保税监管场所进出境货物</t>
    </r>
  </si>
  <si>
    <t xml:space="preserve">    海关特殊监管区域物流货物</t>
  </si>
  <si>
    <t xml:space="preserve">    其他贸易</t>
  </si>
  <si>
    <t>注：以上数据由岳阳海关提供。</t>
  </si>
  <si>
    <t>财政金融</t>
  </si>
  <si>
    <t>单位：亿元；%</t>
  </si>
  <si>
    <r>
      <t xml:space="preserve"> 指   </t>
    </r>
    <r>
      <rPr>
        <b/>
        <sz val="14"/>
        <rFont val="宋体"/>
        <family val="0"/>
      </rPr>
      <t xml:space="preserve"> 标</t>
    </r>
  </si>
  <si>
    <t>1、公共财政预算收入</t>
  </si>
  <si>
    <t xml:space="preserve">    其中：税收收入</t>
  </si>
  <si>
    <t xml:space="preserve">          非税收入</t>
  </si>
  <si>
    <t xml:space="preserve">   地方公共财政预算收入</t>
  </si>
  <si>
    <r>
      <t xml:space="preserve">        “上划</t>
    </r>
    <r>
      <rPr>
        <sz val="14"/>
        <color indexed="17"/>
        <rFont val="宋体"/>
        <family val="0"/>
      </rPr>
      <t>中央</t>
    </r>
    <r>
      <rPr>
        <sz val="14"/>
        <rFont val="宋体"/>
        <family val="0"/>
      </rPr>
      <t>”收入</t>
    </r>
  </si>
  <si>
    <t>2、公共财政预算支出</t>
  </si>
  <si>
    <t>指标</t>
  </si>
  <si>
    <t>本月余额</t>
  </si>
  <si>
    <t>年初余额</t>
  </si>
  <si>
    <t>同比增幅</t>
  </si>
  <si>
    <t>金融机构本外币各项存款余额</t>
  </si>
  <si>
    <t xml:space="preserve">    住户存款</t>
  </si>
  <si>
    <t xml:space="preserve">    非金融企业存款</t>
  </si>
  <si>
    <t xml:space="preserve">    广义政府存款</t>
  </si>
  <si>
    <t xml:space="preserve">    非银行业金融机构存款</t>
  </si>
  <si>
    <t>金融机构本外币各项贷款余额</t>
  </si>
  <si>
    <t>其中：短期贷款</t>
  </si>
  <si>
    <t>其中：中长期贷款</t>
  </si>
  <si>
    <t>注：以上数据由市财政局、市人民银行提供。</t>
  </si>
  <si>
    <t>人民生活和物价</t>
  </si>
  <si>
    <t>单位：%</t>
  </si>
  <si>
    <t>指       标</t>
  </si>
  <si>
    <t>上月=100</t>
  </si>
  <si>
    <t>上年同月=100</t>
  </si>
  <si>
    <t>上年同期=100</t>
  </si>
  <si>
    <t>1、居民消费价格指数（%）</t>
  </si>
  <si>
    <t>2、商品零售价格总指数（%）</t>
  </si>
  <si>
    <t>注：以上数据由国家统计局岳阳调查队提供。</t>
  </si>
  <si>
    <t>规模工业增加值</t>
  </si>
  <si>
    <t>地方公共财政预算收入</t>
  </si>
  <si>
    <t>增幅
（%）</t>
  </si>
  <si>
    <t>排位</t>
  </si>
  <si>
    <t>岳阳楼区</t>
  </si>
  <si>
    <t>经济技术
开发区</t>
  </si>
  <si>
    <t>南湖新区</t>
  </si>
  <si>
    <t>全口径财政总收入</t>
  </si>
  <si>
    <t>城陵矶国际港务集团集装箱吞吐量</t>
  </si>
  <si>
    <t>万标箱</t>
  </si>
  <si>
    <t>一般公共预算收入</t>
  </si>
  <si>
    <t>一般公共预算支出</t>
  </si>
  <si>
    <t>社会消费品零售额</t>
  </si>
  <si>
    <t>平江县</t>
  </si>
  <si>
    <t>四川攀枝花</t>
  </si>
  <si>
    <t>四川宜宾市</t>
  </si>
  <si>
    <t>四川泸州市</t>
  </si>
  <si>
    <t>湖北宜昌市</t>
  </si>
  <si>
    <t>湖北荆州市</t>
  </si>
  <si>
    <t>湖南岳阳市</t>
  </si>
  <si>
    <t>湖北鄂州市</t>
  </si>
  <si>
    <t>湖北黄冈市</t>
  </si>
  <si>
    <t>湖北黄石市</t>
  </si>
  <si>
    <t>江西九江市</t>
  </si>
  <si>
    <t>安徽安庆市</t>
  </si>
  <si>
    <t>安徽铜陵市</t>
  </si>
  <si>
    <t>安徽芜湖市</t>
  </si>
  <si>
    <t>安徽马鞍山</t>
  </si>
  <si>
    <t>江苏扬州市</t>
  </si>
  <si>
    <t>江苏镇江市</t>
  </si>
  <si>
    <t>江苏南通市</t>
  </si>
  <si>
    <t xml:space="preserve">    食品烟酒类</t>
  </si>
  <si>
    <t xml:space="preserve">    衣着类   </t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</si>
  <si>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居住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</si>
  <si>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生活用品及服务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</si>
  <si>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交通和通信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</si>
  <si>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教育文化和娱乐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</si>
  <si>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医疗保健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</si>
  <si>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其他用品和服务</t>
    </r>
  </si>
  <si>
    <t>亿  元</t>
  </si>
  <si>
    <t>季度公布</t>
  </si>
  <si>
    <t xml:space="preserve">注：港务集团公司吞吐量含岳阳新港公司和长沙集星公司；进出口为预计数。
</t>
  </si>
  <si>
    <t>1-11月岳阳市主要经济指标完成情况表</t>
  </si>
  <si>
    <t>岳阳高新技术产业园区</t>
  </si>
  <si>
    <r>
      <t>2018年1—1</t>
    </r>
    <r>
      <rPr>
        <b/>
        <sz val="20"/>
        <rFont val="宋体"/>
        <family val="0"/>
      </rPr>
      <t>1</t>
    </r>
    <r>
      <rPr>
        <b/>
        <sz val="20"/>
        <rFont val="宋体"/>
        <family val="0"/>
      </rPr>
      <t>月岳阳市各县（市）区主要经济指标（二）</t>
    </r>
  </si>
  <si>
    <t>表一：2018年1-11月湖南省主要经济指标数据</t>
  </si>
  <si>
    <t>分  类</t>
  </si>
  <si>
    <r>
      <rPr>
        <b/>
        <sz val="16"/>
        <rFont val="宋体"/>
        <family val="0"/>
      </rPr>
      <t>指标名称</t>
    </r>
  </si>
  <si>
    <r>
      <rPr>
        <b/>
        <sz val="16"/>
        <rFont val="宋体"/>
        <family val="0"/>
      </rPr>
      <t>计量单位</t>
    </r>
  </si>
  <si>
    <t>2018年1-11月</t>
  </si>
  <si>
    <t>2017年1-11月</t>
  </si>
  <si>
    <r>
      <rPr>
        <b/>
        <sz val="16"/>
        <rFont val="宋体"/>
        <family val="0"/>
      </rPr>
      <t>本期值</t>
    </r>
  </si>
  <si>
    <r>
      <rPr>
        <b/>
        <sz val="16"/>
        <rFont val="宋体"/>
        <family val="0"/>
      </rPr>
      <t>增速</t>
    </r>
    <r>
      <rPr>
        <b/>
        <sz val="16"/>
        <rFont val="Times New Roman"/>
        <family val="1"/>
      </rPr>
      <t>(%)</t>
    </r>
  </si>
  <si>
    <r>
      <rPr>
        <b/>
        <sz val="16"/>
        <rFont val="宋体"/>
        <family val="0"/>
      </rPr>
      <t>本期值</t>
    </r>
  </si>
  <si>
    <t>工  业</t>
  </si>
  <si>
    <t>规模工业增加值</t>
  </si>
  <si>
    <r>
      <rPr>
        <sz val="16"/>
        <rFont val="宋体"/>
        <family val="0"/>
      </rPr>
      <t>亿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元</t>
    </r>
  </si>
  <si>
    <t>—</t>
  </si>
  <si>
    <t>服务业</t>
  </si>
  <si>
    <t>规模以上服务业主营业务收入(1-10月)</t>
  </si>
  <si>
    <t>需  求</t>
  </si>
  <si>
    <t>固定资产投资</t>
  </si>
  <si>
    <t>社会消费品零售总额</t>
  </si>
  <si>
    <t>限额以上企业（单位）消费品零售额</t>
  </si>
  <si>
    <t>进出口总额</t>
  </si>
  <si>
    <t xml:space="preserve">    出口</t>
  </si>
  <si>
    <t xml:space="preserve">    进口</t>
  </si>
  <si>
    <t>房地产</t>
  </si>
  <si>
    <t>房地产开发投资</t>
  </si>
  <si>
    <t xml:space="preserve">商品房销售面积 </t>
  </si>
  <si>
    <r>
      <rPr>
        <sz val="16"/>
        <rFont val="宋体"/>
        <family val="0"/>
      </rPr>
      <t>万平方米</t>
    </r>
  </si>
  <si>
    <t>商品房销售额</t>
  </si>
  <si>
    <t>财  政</t>
  </si>
  <si>
    <t xml:space="preserve">    地方财政收入</t>
  </si>
  <si>
    <t xml:space="preserve">       税收收入</t>
  </si>
  <si>
    <t>金  融</t>
  </si>
  <si>
    <t>金融机构各项存款余额(本外币)</t>
  </si>
  <si>
    <t>金融机构各项贷款余额(本外币)</t>
  </si>
  <si>
    <t>内外资</t>
  </si>
  <si>
    <t>实际利用内资</t>
  </si>
  <si>
    <t>实际利用外商直接投资</t>
  </si>
  <si>
    <r>
      <rPr>
        <sz val="16"/>
        <rFont val="宋体"/>
        <family val="0"/>
      </rPr>
      <t>亿美元</t>
    </r>
  </si>
  <si>
    <t>价  格</t>
  </si>
  <si>
    <t>居民消费价格指数</t>
  </si>
  <si>
    <t>商品零售价格指数</t>
  </si>
  <si>
    <t>工业生产者出厂价格指数</t>
  </si>
  <si>
    <t>工业生产者购进价格指数</t>
  </si>
  <si>
    <t>%</t>
  </si>
  <si>
    <t>关  联
指  标
及其他</t>
  </si>
  <si>
    <t>规模工业企业发电量</t>
  </si>
  <si>
    <r>
      <rPr>
        <sz val="16"/>
        <rFont val="宋体"/>
        <family val="0"/>
      </rPr>
      <t>亿千瓦时</t>
    </r>
  </si>
  <si>
    <t>全社会用电量</t>
  </si>
  <si>
    <t xml:space="preserve">    工业用电量</t>
  </si>
  <si>
    <t>客货换算周转量</t>
  </si>
  <si>
    <r>
      <rPr>
        <sz val="16"/>
        <rFont val="宋体"/>
        <family val="0"/>
      </rPr>
      <t>亿吨公里</t>
    </r>
  </si>
  <si>
    <t xml:space="preserve">    货物周转量</t>
  </si>
  <si>
    <t>表七：2018年1-11月湖南省各市州主要经济指标（一）</t>
  </si>
  <si>
    <t>表七：2018年1-11月湖南省各市州主要经济指标（二）</t>
  </si>
  <si>
    <t>表七：2018年1-11月湖南省各市州主要经济指标（三）</t>
  </si>
  <si>
    <t>表七：2018年1-11月湖南省各市州主要经济指标（四）</t>
  </si>
  <si>
    <r>
      <rPr>
        <b/>
        <sz val="13"/>
        <rFont val="宋体"/>
        <family val="0"/>
      </rPr>
      <t>市</t>
    </r>
    <r>
      <rPr>
        <b/>
        <sz val="13"/>
        <rFont val="Times New Roman"/>
        <family val="1"/>
      </rPr>
      <t xml:space="preserve">  </t>
    </r>
    <r>
      <rPr>
        <b/>
        <sz val="13"/>
        <rFont val="宋体"/>
        <family val="0"/>
      </rPr>
      <t>州</t>
    </r>
  </si>
  <si>
    <r>
      <rPr>
        <b/>
        <sz val="13"/>
        <rFont val="宋体"/>
        <family val="0"/>
      </rPr>
      <t>规模工业增加值增速（</t>
    </r>
    <r>
      <rPr>
        <b/>
        <sz val="13"/>
        <rFont val="Times New Roman"/>
        <family val="1"/>
      </rPr>
      <t>%</t>
    </r>
    <r>
      <rPr>
        <b/>
        <sz val="13"/>
        <rFont val="宋体"/>
        <family val="0"/>
      </rPr>
      <t>）</t>
    </r>
  </si>
  <si>
    <t>规模以上服务业
营业收入（1-10月）</t>
  </si>
  <si>
    <r>
      <rPr>
        <b/>
        <sz val="13"/>
        <rFont val="宋体"/>
        <family val="0"/>
      </rPr>
      <t>固定资产投资
增速（</t>
    </r>
    <r>
      <rPr>
        <b/>
        <sz val="13"/>
        <rFont val="Times New Roman"/>
        <family val="1"/>
      </rPr>
      <t>%</t>
    </r>
    <r>
      <rPr>
        <b/>
        <sz val="13"/>
        <rFont val="宋体"/>
        <family val="0"/>
      </rPr>
      <t>）</t>
    </r>
    <r>
      <rPr>
        <b/>
        <sz val="13"/>
        <rFont val="Times New Roman"/>
        <family val="1"/>
      </rPr>
      <t xml:space="preserve">  </t>
    </r>
  </si>
  <si>
    <r>
      <rPr>
        <b/>
        <sz val="13"/>
        <color indexed="8"/>
        <rFont val="宋体"/>
        <family val="0"/>
      </rPr>
      <t>商品房销售面积</t>
    </r>
  </si>
  <si>
    <r>
      <rPr>
        <b/>
        <sz val="13"/>
        <rFont val="宋体"/>
        <family val="0"/>
      </rPr>
      <t>一般公共预算收入</t>
    </r>
  </si>
  <si>
    <t>地方财政收入</t>
  </si>
  <si>
    <r>
      <rPr>
        <b/>
        <sz val="13"/>
        <rFont val="宋体"/>
        <family val="0"/>
      </rPr>
      <t>一般公共预算支出</t>
    </r>
  </si>
  <si>
    <t>出口总额</t>
  </si>
  <si>
    <t>进口总额</t>
  </si>
  <si>
    <t>实际利用外资</t>
  </si>
  <si>
    <r>
      <rPr>
        <b/>
        <sz val="13"/>
        <color indexed="8"/>
        <rFont val="宋体"/>
        <family val="0"/>
      </rPr>
      <t>全社会用电量</t>
    </r>
  </si>
  <si>
    <r>
      <rPr>
        <b/>
        <sz val="13"/>
        <color indexed="8"/>
        <rFont val="宋体"/>
        <family val="0"/>
      </rPr>
      <t>工业用电量</t>
    </r>
  </si>
  <si>
    <t>11月</t>
  </si>
  <si>
    <r>
      <rPr>
        <b/>
        <sz val="11"/>
        <rFont val="宋体"/>
        <family val="0"/>
      </rPr>
      <t>排名</t>
    </r>
  </si>
  <si>
    <t>1-11月</t>
  </si>
  <si>
    <r>
      <rPr>
        <b/>
        <sz val="13"/>
        <rFont val="宋体"/>
        <family val="0"/>
      </rPr>
      <t xml:space="preserve">绝对额
</t>
    </r>
    <r>
      <rPr>
        <b/>
        <sz val="11"/>
        <rFont val="宋体"/>
        <family val="0"/>
      </rPr>
      <t>（亿元）</t>
    </r>
  </si>
  <si>
    <r>
      <rPr>
        <b/>
        <sz val="13"/>
        <rFont val="宋体"/>
        <family val="0"/>
      </rPr>
      <t>增速</t>
    </r>
    <r>
      <rPr>
        <b/>
        <sz val="13"/>
        <rFont val="Times New Roman"/>
        <family val="1"/>
      </rPr>
      <t xml:space="preserve">
(%)</t>
    </r>
  </si>
  <si>
    <r>
      <rPr>
        <b/>
        <sz val="13"/>
        <rFont val="宋体"/>
        <family val="0"/>
      </rPr>
      <t xml:space="preserve">绝对量
</t>
    </r>
    <r>
      <rPr>
        <b/>
        <sz val="8"/>
        <rFont val="宋体"/>
        <family val="0"/>
      </rPr>
      <t>（万平方米）</t>
    </r>
  </si>
  <si>
    <r>
      <rPr>
        <b/>
        <sz val="13"/>
        <rFont val="宋体"/>
        <family val="0"/>
      </rPr>
      <t>排名</t>
    </r>
  </si>
  <si>
    <r>
      <rPr>
        <b/>
        <sz val="13"/>
        <rFont val="宋体"/>
        <family val="0"/>
      </rPr>
      <t>绝对额
（亿元）</t>
    </r>
  </si>
  <si>
    <r>
      <rPr>
        <b/>
        <sz val="13"/>
        <color indexed="8"/>
        <rFont val="宋体"/>
        <family val="0"/>
      </rPr>
      <t>绝对额</t>
    </r>
    <r>
      <rPr>
        <b/>
        <sz val="13"/>
        <color indexed="8"/>
        <rFont val="Times New Roman"/>
        <family val="1"/>
      </rPr>
      <t xml:space="preserve">
</t>
    </r>
    <r>
      <rPr>
        <b/>
        <sz val="11"/>
        <color indexed="8"/>
        <rFont val="宋体"/>
        <family val="0"/>
      </rPr>
      <t>（亿元）</t>
    </r>
  </si>
  <si>
    <r>
      <rPr>
        <b/>
        <sz val="13"/>
        <rFont val="宋体"/>
        <family val="0"/>
      </rPr>
      <t>排名</t>
    </r>
  </si>
  <si>
    <r>
      <rPr>
        <b/>
        <sz val="13"/>
        <rFont val="宋体"/>
        <family val="0"/>
      </rPr>
      <t xml:space="preserve">绝对额
</t>
    </r>
    <r>
      <rPr>
        <b/>
        <sz val="9"/>
        <rFont val="宋体"/>
        <family val="0"/>
      </rPr>
      <t>（万美元）</t>
    </r>
  </si>
  <si>
    <r>
      <rPr>
        <b/>
        <sz val="13"/>
        <color indexed="8"/>
        <rFont val="宋体"/>
        <family val="0"/>
      </rPr>
      <t>绝对量</t>
    </r>
    <r>
      <rPr>
        <b/>
        <sz val="13"/>
        <color indexed="8"/>
        <rFont val="Times New Roman"/>
        <family val="1"/>
      </rPr>
      <t xml:space="preserve">
</t>
    </r>
    <r>
      <rPr>
        <b/>
        <sz val="11"/>
        <color indexed="8"/>
        <rFont val="宋体"/>
        <family val="0"/>
      </rPr>
      <t>（亿度）</t>
    </r>
  </si>
  <si>
    <r>
      <rPr>
        <b/>
        <sz val="13"/>
        <rFont val="宋体"/>
        <family val="0"/>
      </rPr>
      <t>全</t>
    </r>
    <r>
      <rPr>
        <b/>
        <sz val="13"/>
        <rFont val="Times New Roman"/>
        <family val="1"/>
      </rPr>
      <t xml:space="preserve">  </t>
    </r>
    <r>
      <rPr>
        <b/>
        <sz val="13"/>
        <rFont val="宋体"/>
        <family val="0"/>
      </rPr>
      <t>省</t>
    </r>
  </si>
  <si>
    <r>
      <rPr>
        <b/>
        <sz val="13"/>
        <rFont val="宋体"/>
        <family val="0"/>
      </rPr>
      <t>长沙市</t>
    </r>
  </si>
  <si>
    <r>
      <rPr>
        <b/>
        <sz val="13"/>
        <rFont val="宋体"/>
        <family val="0"/>
      </rPr>
      <t>株洲市</t>
    </r>
  </si>
  <si>
    <r>
      <rPr>
        <b/>
        <sz val="13"/>
        <rFont val="宋体"/>
        <family val="0"/>
      </rPr>
      <t>湘潭市</t>
    </r>
  </si>
  <si>
    <r>
      <rPr>
        <b/>
        <sz val="13"/>
        <rFont val="宋体"/>
        <family val="0"/>
      </rPr>
      <t>衡阳市</t>
    </r>
  </si>
  <si>
    <r>
      <rPr>
        <b/>
        <sz val="13"/>
        <rFont val="宋体"/>
        <family val="0"/>
      </rPr>
      <t>邵阳市</t>
    </r>
  </si>
  <si>
    <r>
      <rPr>
        <b/>
        <sz val="13"/>
        <rFont val="宋体"/>
        <family val="0"/>
      </rPr>
      <t>岳阳市</t>
    </r>
  </si>
  <si>
    <r>
      <rPr>
        <b/>
        <sz val="13"/>
        <rFont val="宋体"/>
        <family val="0"/>
      </rPr>
      <t>常德市</t>
    </r>
  </si>
  <si>
    <r>
      <rPr>
        <b/>
        <sz val="13"/>
        <rFont val="宋体"/>
        <family val="0"/>
      </rPr>
      <t>张家界</t>
    </r>
  </si>
  <si>
    <r>
      <rPr>
        <b/>
        <sz val="13"/>
        <rFont val="宋体"/>
        <family val="0"/>
      </rPr>
      <t>益阳市</t>
    </r>
  </si>
  <si>
    <r>
      <rPr>
        <b/>
        <sz val="13"/>
        <rFont val="宋体"/>
        <family val="0"/>
      </rPr>
      <t>郴州市</t>
    </r>
  </si>
  <si>
    <r>
      <rPr>
        <b/>
        <sz val="13"/>
        <rFont val="宋体"/>
        <family val="0"/>
      </rPr>
      <t>永州市</t>
    </r>
  </si>
  <si>
    <r>
      <rPr>
        <b/>
        <sz val="13"/>
        <rFont val="宋体"/>
        <family val="0"/>
      </rPr>
      <t>怀化市</t>
    </r>
  </si>
  <si>
    <r>
      <rPr>
        <b/>
        <sz val="13"/>
        <rFont val="宋体"/>
        <family val="0"/>
      </rPr>
      <t>娄底市</t>
    </r>
  </si>
  <si>
    <r>
      <rPr>
        <b/>
        <sz val="13"/>
        <rFont val="宋体"/>
        <family val="0"/>
      </rPr>
      <t>湘西州</t>
    </r>
  </si>
  <si>
    <r>
      <rPr>
        <sz val="10"/>
        <rFont val="宋体"/>
        <family val="0"/>
      </rPr>
      <t>注：</t>
    </r>
    <r>
      <rPr>
        <sz val="10"/>
        <rFont val="宋体"/>
        <family val="0"/>
      </rPr>
      <t>长沙市规模工业包含中烟公司在省内所有的工业生产活动单位。分市州数据仅供领导内部参考，请暂勿公开使用。</t>
    </r>
  </si>
  <si>
    <r>
      <t>201</t>
    </r>
    <r>
      <rPr>
        <b/>
        <sz val="20"/>
        <rFont val="宋体"/>
        <family val="0"/>
      </rPr>
      <t>8年1—</t>
    </r>
    <r>
      <rPr>
        <b/>
        <sz val="20"/>
        <rFont val="宋体"/>
        <family val="0"/>
      </rPr>
      <t>10</t>
    </r>
    <r>
      <rPr>
        <b/>
        <sz val="20"/>
        <rFont val="宋体"/>
        <family val="0"/>
      </rPr>
      <t>月长江沿岸中等城市主要经济指标</t>
    </r>
  </si>
  <si>
    <t>1-11月城陵矶新港区主要经济指标完成情况表</t>
  </si>
  <si>
    <t>11月</t>
  </si>
  <si>
    <r>
      <t>1</t>
    </r>
    <r>
      <rPr>
        <b/>
        <sz val="14"/>
        <rFont val="宋体"/>
        <family val="0"/>
      </rPr>
      <t>-11月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</si>
</sst>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_ "/>
    <numFmt numFmtId="179" formatCode="0.00_ "/>
    <numFmt numFmtId="180" formatCode="0.0_);[Red]\(0.0\)"/>
    <numFmt numFmtId="181" formatCode="0.00_);[Red]\(0.00\)"/>
    <numFmt numFmtId="182" formatCode="0_ "/>
    <numFmt numFmtId="183" formatCode="0.000"/>
    <numFmt numFmtId="184" formatCode="0.0"/>
    <numFmt numFmtId="185" formatCode="0_);[Red]\(0\)"/>
    <numFmt numFmtId="186" formatCode="0.0000000000_ "/>
    <numFmt numFmtId="187" formatCode="0.00_ ;[Red]\-0.0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;_哿"/>
    <numFmt numFmtId="193" formatCode="0.0000"/>
  </numFmts>
  <fonts count="101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2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b/>
      <sz val="15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8"/>
      <name val="黑体"/>
      <family val="3"/>
    </font>
    <font>
      <b/>
      <sz val="1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name val="仿宋_GB2312"/>
      <family val="3"/>
    </font>
    <font>
      <sz val="12"/>
      <name val="Times New Roman"/>
      <family val="1"/>
    </font>
    <font>
      <sz val="14"/>
      <name val="仿宋_GB2312"/>
      <family val="3"/>
    </font>
    <font>
      <b/>
      <sz val="20"/>
      <name val="宋体"/>
      <family val="0"/>
    </font>
    <font>
      <sz val="10"/>
      <name val="Helv"/>
      <family val="2"/>
    </font>
    <font>
      <b/>
      <sz val="20"/>
      <name val="Times New Roman"/>
      <family val="1"/>
    </font>
    <font>
      <b/>
      <sz val="10"/>
      <name val="宋体"/>
      <family val="0"/>
    </font>
    <font>
      <sz val="20"/>
      <name val="黑体"/>
      <family val="3"/>
    </font>
    <font>
      <sz val="9"/>
      <name val="Times New Roman"/>
      <family val="1"/>
    </font>
    <font>
      <b/>
      <sz val="16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6"/>
      <name val="宋体"/>
      <family val="0"/>
    </font>
    <font>
      <sz val="11"/>
      <name val="Times New Roman"/>
      <family val="1"/>
    </font>
    <font>
      <u val="single"/>
      <sz val="12"/>
      <color indexed="30"/>
      <name val="宋体"/>
      <family val="0"/>
    </font>
    <font>
      <u val="single"/>
      <sz val="12"/>
      <color indexed="20"/>
      <name val="宋体"/>
      <family val="0"/>
    </font>
    <font>
      <sz val="10"/>
      <name val="Arial"/>
      <family val="2"/>
    </font>
    <font>
      <b/>
      <sz val="10"/>
      <name val="MS Sans Serif"/>
      <family val="2"/>
    </font>
    <font>
      <sz val="14"/>
      <color indexed="17"/>
      <name val="宋体"/>
      <family val="0"/>
    </font>
    <font>
      <b/>
      <sz val="19"/>
      <name val="Times New Roman"/>
      <family val="1"/>
    </font>
    <font>
      <sz val="19"/>
      <name val="Times New Roman"/>
      <family val="1"/>
    </font>
    <font>
      <b/>
      <sz val="13"/>
      <name val="宋体"/>
      <family val="0"/>
    </font>
    <font>
      <b/>
      <sz val="13"/>
      <color indexed="8"/>
      <name val="宋体"/>
      <family val="0"/>
    </font>
    <font>
      <b/>
      <sz val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10"/>
      <name val="宋体"/>
      <family val="0"/>
    </font>
    <font>
      <sz val="12"/>
      <color indexed="10"/>
      <name val="宋体"/>
      <family val="0"/>
    </font>
    <font>
      <b/>
      <sz val="1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b/>
      <sz val="20"/>
      <color rgb="FFFF0000"/>
      <name val="宋体"/>
      <family val="0"/>
    </font>
    <font>
      <sz val="12"/>
      <color rgb="FFFF0000"/>
      <name val="宋体"/>
      <family val="0"/>
    </font>
    <font>
      <b/>
      <sz val="16"/>
      <name val="Calibri"/>
      <family val="0"/>
    </font>
    <font>
      <b/>
      <sz val="15"/>
      <name val="Calibri"/>
      <family val="0"/>
    </font>
    <font>
      <b/>
      <sz val="2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80">
    <xf numFmtId="0" fontId="0" fillId="0" borderId="0">
      <alignment/>
      <protection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1" applyNumberFormat="0" applyFill="0" applyAlignment="0" applyProtection="0"/>
    <xf numFmtId="0" fontId="79" fillId="0" borderId="2" applyNumberFormat="0" applyFill="0" applyAlignment="0" applyProtection="0"/>
    <xf numFmtId="0" fontId="80" fillId="0" borderId="3" applyNumberFormat="0" applyFill="0" applyAlignment="0" applyProtection="0"/>
    <xf numFmtId="0" fontId="80" fillId="0" borderId="0" applyNumberFormat="0" applyFill="0" applyBorder="0" applyAlignment="0" applyProtection="0"/>
    <xf numFmtId="0" fontId="81" fillId="20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7" fillId="0" borderId="0" applyNumberFormat="0" applyFill="0" applyBorder="0" applyAlignment="0" applyProtection="0"/>
    <xf numFmtId="0" fontId="82" fillId="21" borderId="0" applyNumberFormat="0" applyBorder="0" applyAlignment="0" applyProtection="0"/>
    <xf numFmtId="0" fontId="83" fillId="0" borderId="4" applyNumberFormat="0" applyFill="0" applyAlignment="0" applyProtection="0"/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84" fillId="22" borderId="5" applyNumberFormat="0" applyAlignment="0" applyProtection="0"/>
    <xf numFmtId="0" fontId="85" fillId="23" borderId="6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7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89" fillId="24" borderId="0" applyNumberFormat="0" applyBorder="0" applyAlignment="0" applyProtection="0"/>
    <xf numFmtId="0" fontId="90" fillId="22" borderId="8" applyNumberFormat="0" applyAlignment="0" applyProtection="0"/>
    <xf numFmtId="0" fontId="91" fillId="25" borderId="5" applyNumberFormat="0" applyAlignment="0" applyProtection="0"/>
    <xf numFmtId="0" fontId="48" fillId="0" borderId="0" applyNumberFormat="0" applyFill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32" fillId="32" borderId="9" applyNumberFormat="0" applyFont="0" applyAlignment="0" applyProtection="0"/>
  </cellStyleXfs>
  <cellXfs count="4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56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178" fontId="92" fillId="0" borderId="11" xfId="0" applyNumberFormat="1" applyFont="1" applyFill="1" applyBorder="1" applyAlignment="1">
      <alignment horizontal="center" vertical="center" wrapText="1"/>
    </xf>
    <xf numFmtId="179" fontId="92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78" fontId="9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8" fillId="0" borderId="11" xfId="18" applyNumberFormat="1" applyFont="1" applyFill="1" applyBorder="1" applyAlignment="1">
      <alignment horizontal="center" vertical="center" wrapText="1"/>
      <protection/>
    </xf>
    <xf numFmtId="0" fontId="11" fillId="0" borderId="11" xfId="18" applyNumberFormat="1" applyFont="1" applyFill="1" applyBorder="1" applyAlignment="1">
      <alignment horizontal="center" vertical="center" wrapText="1"/>
      <protection/>
    </xf>
    <xf numFmtId="0" fontId="8" fillId="0" borderId="11" xfId="18" applyFont="1" applyFill="1" applyBorder="1" applyAlignment="1">
      <alignment horizontal="center" vertical="center" wrapText="1"/>
      <protection/>
    </xf>
    <xf numFmtId="182" fontId="9" fillId="0" borderId="11" xfId="54" applyNumberFormat="1" applyFont="1" applyFill="1" applyBorder="1" applyAlignment="1">
      <alignment horizontal="right" vertical="center"/>
      <protection/>
    </xf>
    <xf numFmtId="0" fontId="12" fillId="0" borderId="0" xfId="18" applyFont="1" applyFill="1" applyAlignment="1">
      <alignment horizontal="center" vertical="center"/>
      <protection/>
    </xf>
    <xf numFmtId="0" fontId="12" fillId="0" borderId="0" xfId="18" applyFont="1" applyFill="1" applyAlignment="1">
      <alignment vertical="center"/>
      <protection/>
    </xf>
    <xf numFmtId="0" fontId="15" fillId="0" borderId="0" xfId="18" applyFont="1" applyFill="1" applyAlignment="1">
      <alignment vertical="center"/>
      <protection/>
    </xf>
    <xf numFmtId="0" fontId="11" fillId="0" borderId="12" xfId="18" applyNumberFormat="1" applyFont="1" applyFill="1" applyBorder="1" applyAlignment="1">
      <alignment horizontal="center" vertical="center" wrapText="1"/>
      <protection/>
    </xf>
    <xf numFmtId="0" fontId="16" fillId="0" borderId="0" xfId="18" applyFont="1" applyFill="1" applyBorder="1" applyAlignment="1">
      <alignment vertical="center"/>
      <protection/>
    </xf>
    <xf numFmtId="180" fontId="8" fillId="0" borderId="11" xfId="54" applyNumberFormat="1" applyFont="1" applyFill="1" applyBorder="1" applyAlignment="1">
      <alignment horizontal="right" vertical="center" shrinkToFit="1"/>
      <protection/>
    </xf>
    <xf numFmtId="0" fontId="8" fillId="0" borderId="11" xfId="18" applyNumberFormat="1" applyFont="1" applyFill="1" applyBorder="1" applyAlignment="1">
      <alignment horizontal="right" vertical="center" shrinkToFit="1"/>
      <protection/>
    </xf>
    <xf numFmtId="0" fontId="8" fillId="0" borderId="12" xfId="18" applyNumberFormat="1" applyFont="1" applyFill="1" applyBorder="1" applyAlignment="1">
      <alignment horizontal="right" vertical="center" shrinkToFit="1"/>
      <protection/>
    </xf>
    <xf numFmtId="178" fontId="9" fillId="0" borderId="11" xfId="54" applyNumberFormat="1" applyFont="1" applyFill="1" applyBorder="1" applyAlignment="1">
      <alignment horizontal="right" vertical="center" shrinkToFit="1"/>
      <protection/>
    </xf>
    <xf numFmtId="182" fontId="9" fillId="0" borderId="11" xfId="54" applyNumberFormat="1" applyFont="1" applyFill="1" applyBorder="1" applyAlignment="1">
      <alignment horizontal="right" vertical="center" shrinkToFit="1"/>
      <protection/>
    </xf>
    <xf numFmtId="182" fontId="9" fillId="0" borderId="12" xfId="54" applyNumberFormat="1" applyFont="1" applyFill="1" applyBorder="1" applyAlignment="1">
      <alignment horizontal="right" vertical="center" shrinkToFit="1"/>
      <protection/>
    </xf>
    <xf numFmtId="178" fontId="9" fillId="0" borderId="13" xfId="54" applyNumberFormat="1" applyFont="1" applyFill="1" applyBorder="1" applyAlignment="1">
      <alignment horizontal="right" vertical="center" shrinkToFit="1"/>
      <protection/>
    </xf>
    <xf numFmtId="182" fontId="9" fillId="0" borderId="13" xfId="54" applyNumberFormat="1" applyFont="1" applyFill="1" applyBorder="1" applyAlignment="1">
      <alignment horizontal="right" vertical="center" shrinkToFit="1"/>
      <protection/>
    </xf>
    <xf numFmtId="182" fontId="9" fillId="0" borderId="14" xfId="54" applyNumberFormat="1" applyFont="1" applyFill="1" applyBorder="1" applyAlignment="1">
      <alignment horizontal="right" vertical="center" shrinkToFit="1"/>
      <protection/>
    </xf>
    <xf numFmtId="0" fontId="8" fillId="0" borderId="12" xfId="18" applyFont="1" applyFill="1" applyBorder="1" applyAlignment="1">
      <alignment horizontal="center" vertical="center" wrapText="1"/>
      <protection/>
    </xf>
    <xf numFmtId="0" fontId="8" fillId="0" borderId="12" xfId="18" applyNumberFormat="1" applyFont="1" applyFill="1" applyBorder="1" applyAlignment="1">
      <alignment horizontal="center" vertical="center" wrapText="1"/>
      <protection/>
    </xf>
    <xf numFmtId="0" fontId="14" fillId="0" borderId="11" xfId="55" applyFont="1" applyFill="1" applyBorder="1" applyAlignment="1">
      <alignment horizontal="center" vertical="center" wrapText="1"/>
      <protection/>
    </xf>
    <xf numFmtId="180" fontId="9" fillId="0" borderId="11" xfId="54" applyNumberFormat="1" applyFont="1" applyFill="1" applyBorder="1" applyAlignment="1">
      <alignment horizontal="right" vertical="center" shrinkToFit="1"/>
      <protection/>
    </xf>
    <xf numFmtId="180" fontId="9" fillId="0" borderId="13" xfId="54" applyNumberFormat="1" applyFont="1" applyFill="1" applyBorder="1" applyAlignment="1">
      <alignment horizontal="right" vertical="center" shrinkToFit="1"/>
      <protection/>
    </xf>
    <xf numFmtId="0" fontId="17" fillId="0" borderId="0" xfId="47" applyFont="1">
      <alignment/>
      <protection/>
    </xf>
    <xf numFmtId="0" fontId="7" fillId="0" borderId="0" xfId="47" applyFont="1">
      <alignment/>
      <protection/>
    </xf>
    <xf numFmtId="0" fontId="6" fillId="0" borderId="0" xfId="47" applyFont="1">
      <alignment/>
      <protection/>
    </xf>
    <xf numFmtId="0" fontId="18" fillId="0" borderId="0" xfId="47" applyFont="1" applyBorder="1">
      <alignment/>
      <protection/>
    </xf>
    <xf numFmtId="0" fontId="18" fillId="0" borderId="0" xfId="47" applyFont="1">
      <alignment/>
      <protection/>
    </xf>
    <xf numFmtId="178" fontId="18" fillId="0" borderId="0" xfId="47" applyNumberFormat="1" applyFont="1">
      <alignment/>
      <protection/>
    </xf>
    <xf numFmtId="0" fontId="19" fillId="0" borderId="11" xfId="47" applyFont="1" applyBorder="1" applyAlignment="1">
      <alignment horizontal="center" vertical="center" wrapText="1"/>
      <protection/>
    </xf>
    <xf numFmtId="0" fontId="19" fillId="0" borderId="12" xfId="47" applyFont="1" applyBorder="1" applyAlignment="1">
      <alignment horizontal="center" vertical="center" wrapText="1"/>
      <protection/>
    </xf>
    <xf numFmtId="0" fontId="20" fillId="0" borderId="11" xfId="47" applyFont="1" applyFill="1" applyBorder="1" applyAlignment="1">
      <alignment horizontal="center" vertical="center" wrapText="1"/>
      <protection/>
    </xf>
    <xf numFmtId="178" fontId="20" fillId="0" borderId="15" xfId="47" applyNumberFormat="1" applyFont="1" applyFill="1" applyBorder="1" applyAlignment="1">
      <alignment horizontal="right" vertical="center"/>
      <protection/>
    </xf>
    <xf numFmtId="178" fontId="20" fillId="0" borderId="15" xfId="47" applyNumberFormat="1" applyFont="1" applyBorder="1" applyAlignment="1">
      <alignment horizontal="right" vertical="center"/>
      <protection/>
    </xf>
    <xf numFmtId="0" fontId="20" fillId="0" borderId="15" xfId="47" applyFont="1" applyFill="1" applyBorder="1" applyAlignment="1">
      <alignment horizontal="center" vertical="center" wrapText="1"/>
      <protection/>
    </xf>
    <xf numFmtId="178" fontId="20" fillId="0" borderId="16" xfId="47" applyNumberFormat="1" applyFont="1" applyBorder="1" applyAlignment="1">
      <alignment horizontal="right" vertical="center"/>
      <protection/>
    </xf>
    <xf numFmtId="0" fontId="20" fillId="0" borderId="11" xfId="47" applyFont="1" applyBorder="1" applyAlignment="1">
      <alignment horizontal="center" vertical="center" wrapText="1"/>
      <protection/>
    </xf>
    <xf numFmtId="0" fontId="20" fillId="0" borderId="15" xfId="47" applyFont="1" applyBorder="1" applyAlignment="1">
      <alignment horizontal="center" vertical="center" wrapText="1"/>
      <protection/>
    </xf>
    <xf numFmtId="0" fontId="20" fillId="0" borderId="17" xfId="47" applyFont="1" applyBorder="1" applyAlignment="1">
      <alignment horizontal="center" vertical="center" wrapText="1"/>
      <protection/>
    </xf>
    <xf numFmtId="0" fontId="20" fillId="0" borderId="13" xfId="47" applyFont="1" applyBorder="1" applyAlignment="1">
      <alignment horizontal="center" vertical="center" wrapText="1"/>
      <protection/>
    </xf>
    <xf numFmtId="178" fontId="20" fillId="0" borderId="13" xfId="47" applyNumberFormat="1" applyFont="1" applyBorder="1" applyAlignment="1">
      <alignment horizontal="right" vertical="center"/>
      <protection/>
    </xf>
    <xf numFmtId="178" fontId="20" fillId="0" borderId="14" xfId="47" applyNumberFormat="1" applyFont="1" applyBorder="1" applyAlignment="1">
      <alignment horizontal="right" vertical="center"/>
      <protection/>
    </xf>
    <xf numFmtId="179" fontId="21" fillId="0" borderId="0" xfId="47" applyNumberFormat="1" applyFont="1" applyBorder="1" applyAlignment="1">
      <alignment horizontal="center" vertical="center"/>
      <protection/>
    </xf>
    <xf numFmtId="178" fontId="22" fillId="0" borderId="0" xfId="47" applyNumberFormat="1" applyFont="1" applyBorder="1" applyAlignment="1">
      <alignment horizontal="center" vertical="center"/>
      <protection/>
    </xf>
    <xf numFmtId="179" fontId="21" fillId="0" borderId="18" xfId="47" applyNumberFormat="1" applyFont="1" applyBorder="1" applyAlignment="1">
      <alignment horizontal="center" vertical="center"/>
      <protection/>
    </xf>
    <xf numFmtId="178" fontId="22" fillId="0" borderId="19" xfId="47" applyNumberFormat="1" applyFont="1" applyBorder="1" applyAlignment="1">
      <alignment horizontal="center" vertical="center"/>
      <protection/>
    </xf>
    <xf numFmtId="0" fontId="13" fillId="0" borderId="0" xfId="50" applyFont="1">
      <alignment/>
      <protection/>
    </xf>
    <xf numFmtId="0" fontId="0" fillId="0" borderId="0" xfId="50" applyFont="1" applyAlignment="1">
      <alignment horizontal="center"/>
      <protection/>
    </xf>
    <xf numFmtId="0" fontId="0" fillId="0" borderId="0" xfId="50" applyFont="1">
      <alignment/>
      <protection/>
    </xf>
    <xf numFmtId="0" fontId="24" fillId="0" borderId="0" xfId="50" applyFont="1" applyBorder="1" applyAlignment="1">
      <alignment horizontal="center" vertical="center"/>
      <protection/>
    </xf>
    <xf numFmtId="0" fontId="25" fillId="0" borderId="10" xfId="50" applyFont="1" applyBorder="1" applyAlignment="1">
      <alignment horizontal="center" vertical="center"/>
      <protection/>
    </xf>
    <xf numFmtId="0" fontId="25" fillId="0" borderId="11" xfId="50" applyFont="1" applyBorder="1" applyAlignment="1">
      <alignment horizontal="center" vertical="center"/>
      <protection/>
    </xf>
    <xf numFmtId="184" fontId="25" fillId="0" borderId="11" xfId="50" applyNumberFormat="1" applyFont="1" applyBorder="1" applyAlignment="1">
      <alignment horizontal="center" vertical="center" wrapText="1"/>
      <protection/>
    </xf>
    <xf numFmtId="0" fontId="25" fillId="0" borderId="12" xfId="50" applyFont="1" applyBorder="1" applyAlignment="1">
      <alignment horizontal="center" vertical="center" wrapText="1"/>
      <protection/>
    </xf>
    <xf numFmtId="0" fontId="3" fillId="0" borderId="10" xfId="50" applyFont="1" applyBorder="1" applyAlignment="1">
      <alignment vertical="center"/>
      <protection/>
    </xf>
    <xf numFmtId="0" fontId="3" fillId="0" borderId="11" xfId="50" applyFont="1" applyBorder="1" applyAlignment="1">
      <alignment horizontal="center" vertical="center"/>
      <protection/>
    </xf>
    <xf numFmtId="184" fontId="20" fillId="0" borderId="12" xfId="50" applyNumberFormat="1" applyFont="1" applyBorder="1" applyAlignment="1">
      <alignment horizontal="right" vertical="center"/>
      <protection/>
    </xf>
    <xf numFmtId="0" fontId="3" fillId="0" borderId="10" xfId="50" applyFont="1" applyFill="1" applyBorder="1" applyAlignment="1">
      <alignment vertical="center"/>
      <protection/>
    </xf>
    <xf numFmtId="184" fontId="20" fillId="0" borderId="12" xfId="50" applyNumberFormat="1" applyFont="1" applyFill="1" applyBorder="1" applyAlignment="1">
      <alignment horizontal="right" vertical="center"/>
      <protection/>
    </xf>
    <xf numFmtId="0" fontId="0" fillId="0" borderId="0" xfId="50" applyFont="1" applyFill="1" applyBorder="1" applyAlignment="1">
      <alignment vertical="center"/>
      <protection/>
    </xf>
    <xf numFmtId="0" fontId="26" fillId="0" borderId="0" xfId="0" applyFont="1" applyBorder="1" applyAlignment="1">
      <alignment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0" fillId="0" borderId="0" xfId="0" applyFont="1" applyAlignment="1">
      <alignment horizontal="center"/>
    </xf>
    <xf numFmtId="178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178" fontId="28" fillId="0" borderId="0" xfId="0" applyNumberFormat="1" applyFont="1" applyBorder="1" applyAlignment="1">
      <alignment horizontal="center" vertical="center" wrapText="1"/>
    </xf>
    <xf numFmtId="178" fontId="28" fillId="0" borderId="20" xfId="0" applyNumberFormat="1" applyFont="1" applyBorder="1" applyAlignment="1">
      <alignment horizontal="center" vertical="center" wrapText="1"/>
    </xf>
    <xf numFmtId="57" fontId="28" fillId="0" borderId="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92" fillId="0" borderId="11" xfId="0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 wrapText="1"/>
    </xf>
    <xf numFmtId="178" fontId="7" fillId="0" borderId="11" xfId="0" applyNumberFormat="1" applyFont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179" fontId="26" fillId="0" borderId="0" xfId="0" applyNumberFormat="1" applyFont="1" applyBorder="1" applyAlignment="1">
      <alignment wrapText="1"/>
    </xf>
    <xf numFmtId="178" fontId="26" fillId="0" borderId="0" xfId="0" applyNumberFormat="1" applyFont="1" applyBorder="1" applyAlignment="1">
      <alignment wrapText="1"/>
    </xf>
    <xf numFmtId="0" fontId="2" fillId="33" borderId="0" xfId="0" applyFont="1" applyFill="1" applyBorder="1" applyAlignment="1">
      <alignment horizontal="center" wrapText="1"/>
    </xf>
    <xf numFmtId="179" fontId="7" fillId="0" borderId="11" xfId="0" applyNumberFormat="1" applyFont="1" applyBorder="1" applyAlignment="1">
      <alignment horizontal="center" vertical="center" wrapText="1"/>
    </xf>
    <xf numFmtId="179" fontId="6" fillId="0" borderId="11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wrapText="1"/>
    </xf>
    <xf numFmtId="0" fontId="13" fillId="0" borderId="0" xfId="0" applyFont="1" applyAlignment="1">
      <alignment/>
    </xf>
    <xf numFmtId="0" fontId="31" fillId="0" borderId="0" xfId="0" applyFont="1" applyAlignment="1">
      <alignment horizontal="center"/>
    </xf>
    <xf numFmtId="0" fontId="93" fillId="0" borderId="0" xfId="0" applyFont="1" applyAlignment="1">
      <alignment horizontal="center" vertical="center"/>
    </xf>
    <xf numFmtId="0" fontId="92" fillId="34" borderId="10" xfId="0" applyFont="1" applyFill="1" applyBorder="1" applyAlignment="1">
      <alignment horizontal="center" vertical="center" wrapText="1"/>
    </xf>
    <xf numFmtId="0" fontId="92" fillId="0" borderId="21" xfId="0" applyFont="1" applyBorder="1" applyAlignment="1">
      <alignment horizontal="center" vertical="center" wrapText="1"/>
    </xf>
    <xf numFmtId="182" fontId="92" fillId="0" borderId="11" xfId="0" applyNumberFormat="1" applyFont="1" applyBorder="1" applyAlignment="1">
      <alignment horizontal="center" vertical="center" wrapText="1"/>
    </xf>
    <xf numFmtId="182" fontId="92" fillId="0" borderId="12" xfId="0" applyNumberFormat="1" applyFont="1" applyBorder="1" applyAlignment="1">
      <alignment horizontal="center" vertical="center" wrapText="1"/>
    </xf>
    <xf numFmtId="178" fontId="30" fillId="0" borderId="0" xfId="0" applyNumberFormat="1" applyFont="1" applyBorder="1" applyAlignment="1">
      <alignment wrapText="1"/>
    </xf>
    <xf numFmtId="0" fontId="92" fillId="34" borderId="18" xfId="0" applyFont="1" applyFill="1" applyBorder="1" applyAlignment="1">
      <alignment horizontal="left" vertical="center"/>
    </xf>
    <xf numFmtId="178" fontId="7" fillId="0" borderId="16" xfId="0" applyNumberFormat="1" applyFont="1" applyBorder="1" applyAlignment="1">
      <alignment horizontal="right" vertical="center"/>
    </xf>
    <xf numFmtId="178" fontId="7" fillId="0" borderId="22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93" fillId="34" borderId="18" xfId="0" applyFont="1" applyFill="1" applyBorder="1" applyAlignment="1">
      <alignment horizontal="left" vertical="center"/>
    </xf>
    <xf numFmtId="178" fontId="6" fillId="0" borderId="19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0" fontId="92" fillId="34" borderId="23" xfId="0" applyFont="1" applyFill="1" applyBorder="1" applyAlignment="1">
      <alignment horizontal="left" vertical="center"/>
    </xf>
    <xf numFmtId="178" fontId="6" fillId="0" borderId="24" xfId="0" applyNumberFormat="1" applyFont="1" applyBorder="1" applyAlignment="1">
      <alignment horizontal="right" vertical="center"/>
    </xf>
    <xf numFmtId="178" fontId="6" fillId="0" borderId="20" xfId="0" applyNumberFormat="1" applyFont="1" applyBorder="1" applyAlignment="1">
      <alignment horizontal="right" vertical="center"/>
    </xf>
    <xf numFmtId="0" fontId="94" fillId="0" borderId="0" xfId="0" applyFont="1" applyAlignment="1">
      <alignment vertical="center"/>
    </xf>
    <xf numFmtId="180" fontId="0" fillId="0" borderId="0" xfId="0" applyNumberFormat="1" applyFont="1" applyAlignment="1">
      <alignment/>
    </xf>
    <xf numFmtId="0" fontId="32" fillId="0" borderId="0" xfId="0" applyFont="1" applyAlignment="1">
      <alignment/>
    </xf>
    <xf numFmtId="180" fontId="32" fillId="0" borderId="0" xfId="0" applyNumberFormat="1" applyFont="1" applyAlignment="1">
      <alignment/>
    </xf>
    <xf numFmtId="0" fontId="93" fillId="0" borderId="0" xfId="0" applyFont="1" applyAlignment="1">
      <alignment/>
    </xf>
    <xf numFmtId="0" fontId="95" fillId="0" borderId="0" xfId="0" applyFont="1" applyFill="1" applyBorder="1" applyAlignment="1">
      <alignment horizontal="right" vertical="center"/>
    </xf>
    <xf numFmtId="0" fontId="92" fillId="34" borderId="10" xfId="0" applyFont="1" applyFill="1" applyBorder="1" applyAlignment="1">
      <alignment horizontal="center" vertical="center"/>
    </xf>
    <xf numFmtId="180" fontId="92" fillId="34" borderId="12" xfId="0" applyNumberFormat="1" applyFont="1" applyFill="1" applyBorder="1" applyAlignment="1">
      <alignment horizontal="center" vertical="center" wrapText="1"/>
    </xf>
    <xf numFmtId="0" fontId="92" fillId="34" borderId="18" xfId="0" applyFont="1" applyFill="1" applyBorder="1" applyAlignment="1">
      <alignment vertical="center"/>
    </xf>
    <xf numFmtId="2" fontId="7" fillId="34" borderId="16" xfId="0" applyNumberFormat="1" applyFont="1" applyFill="1" applyBorder="1" applyAlignment="1">
      <alignment horizontal="right" vertical="center"/>
    </xf>
    <xf numFmtId="2" fontId="7" fillId="34" borderId="22" xfId="0" applyNumberFormat="1" applyFont="1" applyFill="1" applyBorder="1" applyAlignment="1">
      <alignment horizontal="right" vertical="center"/>
    </xf>
    <xf numFmtId="178" fontId="7" fillId="34" borderId="22" xfId="0" applyNumberFormat="1" applyFont="1" applyFill="1" applyBorder="1" applyAlignment="1">
      <alignment horizontal="right" vertical="center"/>
    </xf>
    <xf numFmtId="178" fontId="2" fillId="0" borderId="0" xfId="0" applyNumberFormat="1" applyFont="1" applyAlignment="1">
      <alignment/>
    </xf>
    <xf numFmtId="0" fontId="93" fillId="34" borderId="18" xfId="0" applyFont="1" applyFill="1" applyBorder="1" applyAlignment="1">
      <alignment vertical="center"/>
    </xf>
    <xf numFmtId="2" fontId="6" fillId="34" borderId="19" xfId="0" applyNumberFormat="1" applyFont="1" applyFill="1" applyBorder="1" applyAlignment="1">
      <alignment horizontal="right" vertical="center"/>
    </xf>
    <xf numFmtId="2" fontId="6" fillId="34" borderId="0" xfId="0" applyNumberFormat="1" applyFont="1" applyFill="1" applyBorder="1" applyAlignment="1">
      <alignment horizontal="right" vertical="center"/>
    </xf>
    <xf numFmtId="178" fontId="6" fillId="34" borderId="0" xfId="0" applyNumberFormat="1" applyFont="1" applyFill="1" applyBorder="1" applyAlignment="1">
      <alignment horizontal="right" vertical="center"/>
    </xf>
    <xf numFmtId="0" fontId="93" fillId="0" borderId="18" xfId="0" applyFont="1" applyFill="1" applyBorder="1" applyAlignment="1">
      <alignment vertical="center"/>
    </xf>
    <xf numFmtId="0" fontId="92" fillId="34" borderId="23" xfId="0" applyFont="1" applyFill="1" applyBorder="1" applyAlignment="1">
      <alignment vertical="center"/>
    </xf>
    <xf numFmtId="2" fontId="6" fillId="34" borderId="24" xfId="0" applyNumberFormat="1" applyFont="1" applyFill="1" applyBorder="1" applyAlignment="1">
      <alignment horizontal="right" vertical="center"/>
    </xf>
    <xf numFmtId="2" fontId="6" fillId="34" borderId="20" xfId="0" applyNumberFormat="1" applyFont="1" applyFill="1" applyBorder="1" applyAlignment="1">
      <alignment horizontal="right" vertical="center"/>
    </xf>
    <xf numFmtId="178" fontId="6" fillId="34" borderId="20" xfId="0" applyNumberFormat="1" applyFont="1" applyFill="1" applyBorder="1" applyAlignment="1">
      <alignment horizontal="right" vertical="center"/>
    </xf>
    <xf numFmtId="185" fontId="92" fillId="34" borderId="11" xfId="0" applyNumberFormat="1" applyFont="1" applyFill="1" applyBorder="1" applyAlignment="1">
      <alignment horizontal="center" vertical="center"/>
    </xf>
    <xf numFmtId="185" fontId="92" fillId="34" borderId="10" xfId="0" applyNumberFormat="1" applyFont="1" applyFill="1" applyBorder="1" applyAlignment="1">
      <alignment horizontal="center" vertical="center"/>
    </xf>
    <xf numFmtId="180" fontId="92" fillId="34" borderId="12" xfId="0" applyNumberFormat="1" applyFont="1" applyFill="1" applyBorder="1" applyAlignment="1">
      <alignment horizontal="center" vertical="center"/>
    </xf>
    <xf numFmtId="0" fontId="92" fillId="34" borderId="25" xfId="0" applyFont="1" applyFill="1" applyBorder="1" applyAlignment="1">
      <alignment vertical="center"/>
    </xf>
    <xf numFmtId="2" fontId="7" fillId="34" borderId="19" xfId="0" applyNumberFormat="1" applyFont="1" applyFill="1" applyBorder="1" applyAlignment="1">
      <alignment horizontal="right" vertical="center"/>
    </xf>
    <xf numFmtId="2" fontId="7" fillId="34" borderId="0" xfId="0" applyNumberFormat="1" applyFont="1" applyFill="1" applyBorder="1" applyAlignment="1">
      <alignment horizontal="right" vertical="center"/>
    </xf>
    <xf numFmtId="178" fontId="7" fillId="34" borderId="0" xfId="0" applyNumberFormat="1" applyFont="1" applyFill="1" applyBorder="1" applyAlignment="1">
      <alignment horizontal="right" vertical="center"/>
    </xf>
    <xf numFmtId="0" fontId="93" fillId="34" borderId="23" xfId="0" applyFont="1" applyFill="1" applyBorder="1" applyAlignment="1">
      <alignment vertical="center"/>
    </xf>
    <xf numFmtId="180" fontId="93" fillId="0" borderId="0" xfId="0" applyNumberFormat="1" applyFont="1" applyAlignment="1">
      <alignment/>
    </xf>
    <xf numFmtId="0" fontId="31" fillId="0" borderId="0" xfId="0" applyFont="1" applyAlignment="1">
      <alignment/>
    </xf>
    <xf numFmtId="180" fontId="31" fillId="0" borderId="0" xfId="0" applyNumberFormat="1" applyFont="1" applyAlignment="1">
      <alignment horizontal="center"/>
    </xf>
    <xf numFmtId="0" fontId="92" fillId="34" borderId="0" xfId="0" applyFont="1" applyFill="1" applyBorder="1" applyAlignment="1">
      <alignment vertical="center"/>
    </xf>
    <xf numFmtId="181" fontId="7" fillId="0" borderId="19" xfId="0" applyNumberFormat="1" applyFont="1" applyFill="1" applyBorder="1" applyAlignment="1">
      <alignment horizontal="right" vertical="center"/>
    </xf>
    <xf numFmtId="180" fontId="7" fillId="0" borderId="22" xfId="0" applyNumberFormat="1" applyFont="1" applyFill="1" applyBorder="1" applyAlignment="1">
      <alignment horizontal="right" vertical="center"/>
    </xf>
    <xf numFmtId="0" fontId="93" fillId="34" borderId="0" xfId="0" applyFont="1" applyFill="1" applyBorder="1" applyAlignment="1">
      <alignment vertical="center"/>
    </xf>
    <xf numFmtId="181" fontId="6" fillId="0" borderId="19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>
      <alignment horizontal="right" vertical="center"/>
    </xf>
    <xf numFmtId="179" fontId="6" fillId="0" borderId="19" xfId="0" applyNumberFormat="1" applyFont="1" applyFill="1" applyBorder="1" applyAlignment="1">
      <alignment horizontal="right" vertical="center"/>
    </xf>
    <xf numFmtId="0" fontId="29" fillId="0" borderId="0" xfId="0" applyFont="1" applyAlignment="1">
      <alignment horizontal="center"/>
    </xf>
    <xf numFmtId="0" fontId="93" fillId="34" borderId="20" xfId="0" applyFont="1" applyFill="1" applyBorder="1" applyAlignment="1">
      <alignment vertical="center"/>
    </xf>
    <xf numFmtId="0" fontId="94" fillId="0" borderId="0" xfId="0" applyFont="1" applyAlignment="1">
      <alignment/>
    </xf>
    <xf numFmtId="0" fontId="26" fillId="0" borderId="0" xfId="0" applyFont="1" applyBorder="1" applyAlignment="1">
      <alignment horizontal="center" vertical="top" wrapText="1"/>
    </xf>
    <xf numFmtId="0" fontId="93" fillId="0" borderId="0" xfId="0" applyFont="1" applyBorder="1" applyAlignment="1">
      <alignment horizontal="center" vertical="top" wrapText="1"/>
    </xf>
    <xf numFmtId="0" fontId="92" fillId="33" borderId="26" xfId="0" applyFont="1" applyFill="1" applyBorder="1" applyAlignment="1">
      <alignment horizontal="center" vertical="center" wrapText="1"/>
    </xf>
    <xf numFmtId="0" fontId="92" fillId="0" borderId="11" xfId="48" applyFont="1" applyFill="1" applyBorder="1" applyAlignment="1" applyProtection="1">
      <alignment horizontal="center" vertical="center"/>
      <protection locked="0"/>
    </xf>
    <xf numFmtId="0" fontId="92" fillId="0" borderId="12" xfId="48" applyFont="1" applyFill="1" applyBorder="1" applyAlignment="1" applyProtection="1">
      <alignment horizontal="center" vertical="center"/>
      <protection locked="0"/>
    </xf>
    <xf numFmtId="0" fontId="93" fillId="33" borderId="27" xfId="0" applyFont="1" applyFill="1" applyBorder="1" applyAlignment="1">
      <alignment horizontal="left" vertical="center" wrapText="1"/>
    </xf>
    <xf numFmtId="2" fontId="6" fillId="33" borderId="28" xfId="0" applyNumberFormat="1" applyFont="1" applyFill="1" applyBorder="1" applyAlignment="1">
      <alignment horizontal="right" vertical="center" wrapText="1"/>
    </xf>
    <xf numFmtId="184" fontId="6" fillId="33" borderId="22" xfId="0" applyNumberFormat="1" applyFont="1" applyFill="1" applyBorder="1" applyAlignment="1">
      <alignment horizontal="right" vertical="center" wrapText="1"/>
    </xf>
    <xf numFmtId="184" fontId="6" fillId="33" borderId="0" xfId="0" applyNumberFormat="1" applyFont="1" applyFill="1" applyBorder="1" applyAlignment="1">
      <alignment horizontal="right" vertical="center" wrapText="1"/>
    </xf>
    <xf numFmtId="0" fontId="93" fillId="33" borderId="29" xfId="0" applyFont="1" applyFill="1" applyBorder="1" applyAlignment="1">
      <alignment horizontal="left" vertical="center" wrapText="1"/>
    </xf>
    <xf numFmtId="2" fontId="6" fillId="33" borderId="30" xfId="0" applyNumberFormat="1" applyFont="1" applyFill="1" applyBorder="1" applyAlignment="1">
      <alignment horizontal="right" vertical="center" wrapText="1"/>
    </xf>
    <xf numFmtId="184" fontId="6" fillId="33" borderId="31" xfId="0" applyNumberFormat="1" applyFont="1" applyFill="1" applyBorder="1" applyAlignment="1">
      <alignment horizontal="right" vertical="center" wrapText="1"/>
    </xf>
    <xf numFmtId="0" fontId="18" fillId="0" borderId="0" xfId="48" applyFont="1" applyBorder="1" applyAlignment="1" applyProtection="1">
      <alignment horizontal="center" vertical="center"/>
      <protection locked="0"/>
    </xf>
    <xf numFmtId="0" fontId="95" fillId="0" borderId="0" xfId="48" applyFont="1" applyFill="1" applyBorder="1" applyProtection="1">
      <alignment/>
      <protection locked="0"/>
    </xf>
    <xf numFmtId="0" fontId="92" fillId="0" borderId="10" xfId="48" applyFont="1" applyBorder="1" applyAlignment="1" applyProtection="1">
      <alignment horizontal="center" vertical="center"/>
      <protection locked="0"/>
    </xf>
    <xf numFmtId="182" fontId="92" fillId="0" borderId="25" xfId="48" applyNumberFormat="1" applyFont="1" applyBorder="1" applyAlignment="1" applyProtection="1">
      <alignment horizontal="left" vertical="center" wrapText="1"/>
      <protection locked="0"/>
    </xf>
    <xf numFmtId="182" fontId="92" fillId="0" borderId="22" xfId="48" applyNumberFormat="1" applyFont="1" applyBorder="1" applyAlignment="1" applyProtection="1">
      <alignment horizontal="center" vertical="center" wrapText="1"/>
      <protection locked="0"/>
    </xf>
    <xf numFmtId="179" fontId="7" fillId="0" borderId="16" xfId="48" applyNumberFormat="1" applyFont="1" applyFill="1" applyBorder="1" applyAlignment="1" applyProtection="1">
      <alignment horizontal="right" vertical="center"/>
      <protection/>
    </xf>
    <xf numFmtId="178" fontId="7" fillId="0" borderId="22" xfId="48" applyNumberFormat="1" applyFont="1" applyFill="1" applyBorder="1" applyAlignment="1" applyProtection="1">
      <alignment horizontal="right" vertical="center"/>
      <protection/>
    </xf>
    <xf numFmtId="182" fontId="93" fillId="0" borderId="18" xfId="48" applyNumberFormat="1" applyFont="1" applyBorder="1" applyAlignment="1" applyProtection="1">
      <alignment vertical="center" wrapText="1"/>
      <protection locked="0"/>
    </xf>
    <xf numFmtId="182" fontId="93" fillId="0" borderId="0" xfId="48" applyNumberFormat="1" applyFont="1" applyBorder="1" applyAlignment="1" applyProtection="1">
      <alignment horizontal="center" vertical="center" wrapText="1"/>
      <protection locked="0"/>
    </xf>
    <xf numFmtId="179" fontId="6" fillId="0" borderId="19" xfId="48" applyNumberFormat="1" applyFont="1" applyFill="1" applyBorder="1" applyAlignment="1" applyProtection="1">
      <alignment horizontal="right" vertical="center"/>
      <protection/>
    </xf>
    <xf numFmtId="178" fontId="6" fillId="0" borderId="0" xfId="48" applyNumberFormat="1" applyFont="1" applyFill="1" applyBorder="1" applyAlignment="1" applyProtection="1">
      <alignment horizontal="right" vertical="center"/>
      <protection/>
    </xf>
    <xf numFmtId="182" fontId="93" fillId="0" borderId="18" xfId="48" applyNumberFormat="1" applyFont="1" applyBorder="1" applyAlignment="1" applyProtection="1">
      <alignment horizontal="center" vertical="center" wrapText="1"/>
      <protection locked="0"/>
    </xf>
    <xf numFmtId="182" fontId="93" fillId="0" borderId="18" xfId="48" applyNumberFormat="1" applyFont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82" fontId="6" fillId="0" borderId="19" xfId="48" applyNumberFormat="1" applyFont="1" applyBorder="1" applyAlignment="1" applyProtection="1">
      <alignment horizontal="right" vertical="center" wrapText="1"/>
      <protection locked="0"/>
    </xf>
    <xf numFmtId="182" fontId="6" fillId="0" borderId="0" xfId="48" applyNumberFormat="1" applyFont="1" applyBorder="1" applyAlignment="1" applyProtection="1">
      <alignment horizontal="right" vertical="center" wrapText="1"/>
      <protection locked="0"/>
    </xf>
    <xf numFmtId="0" fontId="93" fillId="34" borderId="0" xfId="0" applyFont="1" applyFill="1" applyBorder="1" applyAlignment="1">
      <alignment horizontal="center" vertical="center"/>
    </xf>
    <xf numFmtId="179" fontId="6" fillId="0" borderId="19" xfId="0" applyNumberFormat="1" applyFont="1" applyBorder="1" applyAlignment="1">
      <alignment horizontal="right" vertical="center"/>
    </xf>
    <xf numFmtId="0" fontId="93" fillId="34" borderId="23" xfId="0" applyFont="1" applyFill="1" applyBorder="1" applyAlignment="1">
      <alignment horizontal="left" vertical="center"/>
    </xf>
    <xf numFmtId="0" fontId="93" fillId="34" borderId="20" xfId="0" applyFont="1" applyFill="1" applyBorder="1" applyAlignment="1">
      <alignment horizontal="center" vertical="center"/>
    </xf>
    <xf numFmtId="179" fontId="6" fillId="0" borderId="24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96" fillId="0" borderId="0" xfId="0" applyFont="1" applyAlignment="1">
      <alignment vertical="center"/>
    </xf>
    <xf numFmtId="0" fontId="95" fillId="0" borderId="0" xfId="0" applyFont="1" applyAlignment="1">
      <alignment/>
    </xf>
    <xf numFmtId="0" fontId="97" fillId="0" borderId="0" xfId="0" applyFont="1" applyAlignment="1">
      <alignment/>
    </xf>
    <xf numFmtId="0" fontId="92" fillId="34" borderId="11" xfId="0" applyFont="1" applyFill="1" applyBorder="1" applyAlignment="1">
      <alignment horizontal="center" vertical="center"/>
    </xf>
    <xf numFmtId="0" fontId="92" fillId="34" borderId="16" xfId="0" applyFont="1" applyFill="1" applyBorder="1" applyAlignment="1">
      <alignment horizontal="center" vertical="center" wrapText="1"/>
    </xf>
    <xf numFmtId="0" fontId="92" fillId="0" borderId="25" xfId="0" applyFont="1" applyBorder="1" applyAlignment="1">
      <alignment vertical="center"/>
    </xf>
    <xf numFmtId="0" fontId="92" fillId="0" borderId="16" xfId="0" applyFont="1" applyBorder="1" applyAlignment="1">
      <alignment horizontal="center" vertical="center"/>
    </xf>
    <xf numFmtId="178" fontId="6" fillId="0" borderId="22" xfId="0" applyNumberFormat="1" applyFont="1" applyFill="1" applyBorder="1" applyAlignment="1">
      <alignment horizontal="right" vertical="center" wrapText="1"/>
    </xf>
    <xf numFmtId="0" fontId="93" fillId="0" borderId="18" xfId="0" applyFont="1" applyBorder="1" applyAlignment="1">
      <alignment vertical="center"/>
    </xf>
    <xf numFmtId="0" fontId="93" fillId="0" borderId="19" xfId="0" applyFont="1" applyBorder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92" fillId="0" borderId="18" xfId="0" applyFont="1" applyBorder="1" applyAlignment="1">
      <alignment vertical="center"/>
    </xf>
    <xf numFmtId="0" fontId="92" fillId="0" borderId="0" xfId="0" applyFont="1" applyBorder="1" applyAlignment="1">
      <alignment horizontal="center" vertical="center"/>
    </xf>
    <xf numFmtId="0" fontId="93" fillId="0" borderId="23" xfId="0" applyFont="1" applyBorder="1" applyAlignment="1">
      <alignment vertical="center"/>
    </xf>
    <xf numFmtId="0" fontId="93" fillId="0" borderId="2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5" fillId="33" borderId="0" xfId="0" applyFont="1" applyFill="1" applyBorder="1" applyAlignment="1">
      <alignment horizontal="right" vertical="center"/>
    </xf>
    <xf numFmtId="0" fontId="92" fillId="34" borderId="21" xfId="0" applyFont="1" applyFill="1" applyBorder="1" applyAlignment="1">
      <alignment horizontal="center" vertical="center"/>
    </xf>
    <xf numFmtId="0" fontId="92" fillId="34" borderId="12" xfId="0" applyFont="1" applyFill="1" applyBorder="1" applyAlignment="1">
      <alignment horizontal="center" vertical="center" wrapText="1"/>
    </xf>
    <xf numFmtId="49" fontId="92" fillId="34" borderId="22" xfId="0" applyNumberFormat="1" applyFont="1" applyFill="1" applyBorder="1" applyAlignment="1">
      <alignment horizontal="left" vertical="center"/>
    </xf>
    <xf numFmtId="49" fontId="93" fillId="34" borderId="0" xfId="0" applyNumberFormat="1" applyFont="1" applyFill="1" applyBorder="1" applyAlignment="1">
      <alignment horizontal="left" vertical="center"/>
    </xf>
    <xf numFmtId="184" fontId="6" fillId="34" borderId="19" xfId="0" applyNumberFormat="1" applyFont="1" applyFill="1" applyBorder="1" applyAlignment="1">
      <alignment horizontal="right" vertical="center"/>
    </xf>
    <xf numFmtId="49" fontId="93" fillId="34" borderId="20" xfId="0" applyNumberFormat="1" applyFont="1" applyFill="1" applyBorder="1" applyAlignment="1">
      <alignment horizontal="left" vertical="center"/>
    </xf>
    <xf numFmtId="0" fontId="92" fillId="0" borderId="10" xfId="0" applyFont="1" applyBorder="1" applyAlignment="1">
      <alignment horizontal="center" vertical="center"/>
    </xf>
    <xf numFmtId="0" fontId="92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92" fillId="0" borderId="18" xfId="0" applyFont="1" applyBorder="1" applyAlignment="1">
      <alignment horizontal="left" vertical="center"/>
    </xf>
    <xf numFmtId="0" fontId="92" fillId="0" borderId="32" xfId="0" applyFont="1" applyBorder="1" applyAlignment="1">
      <alignment horizontal="center" vertical="center"/>
    </xf>
    <xf numFmtId="179" fontId="6" fillId="0" borderId="16" xfId="0" applyNumberFormat="1" applyFont="1" applyBorder="1" applyAlignment="1">
      <alignment horizontal="right" vertical="center"/>
    </xf>
    <xf numFmtId="0" fontId="93" fillId="0" borderId="18" xfId="0" applyFont="1" applyBorder="1" applyAlignment="1">
      <alignment horizontal="left" vertical="center"/>
    </xf>
    <xf numFmtId="0" fontId="93" fillId="0" borderId="32" xfId="0" applyFont="1" applyBorder="1" applyAlignment="1">
      <alignment horizontal="center" vertical="center"/>
    </xf>
    <xf numFmtId="0" fontId="93" fillId="0" borderId="17" xfId="0" applyFont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82" fontId="7" fillId="0" borderId="16" xfId="0" applyNumberFormat="1" applyFont="1" applyFill="1" applyBorder="1" applyAlignment="1">
      <alignment horizontal="right" vertical="center" wrapText="1"/>
    </xf>
    <xf numFmtId="178" fontId="7" fillId="0" borderId="22" xfId="0" applyNumberFormat="1" applyFont="1" applyFill="1" applyBorder="1" applyAlignment="1">
      <alignment horizontal="right" vertical="center" wrapText="1"/>
    </xf>
    <xf numFmtId="182" fontId="7" fillId="0" borderId="22" xfId="0" applyNumberFormat="1" applyFont="1" applyFill="1" applyBorder="1" applyAlignment="1">
      <alignment horizontal="right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82" fontId="6" fillId="0" borderId="16" xfId="0" applyNumberFormat="1" applyFont="1" applyFill="1" applyBorder="1" applyAlignment="1">
      <alignment horizontal="right" vertical="center" wrapText="1"/>
    </xf>
    <xf numFmtId="182" fontId="6" fillId="0" borderId="22" xfId="0" applyNumberFormat="1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 horizontal="left"/>
    </xf>
    <xf numFmtId="0" fontId="37" fillId="0" borderId="0" xfId="0" applyFont="1" applyAlignment="1">
      <alignment horizontal="left" vertical="center"/>
    </xf>
    <xf numFmtId="0" fontId="9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178" fontId="7" fillId="0" borderId="16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178" fontId="6" fillId="0" borderId="19" xfId="0" applyNumberFormat="1" applyFont="1" applyBorder="1" applyAlignment="1">
      <alignment horizontal="center" vertical="center"/>
    </xf>
    <xf numFmtId="178" fontId="6" fillId="0" borderId="24" xfId="0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0" fontId="1" fillId="0" borderId="0" xfId="0" applyFont="1" applyAlignment="1">
      <alignment horizontal="center"/>
    </xf>
    <xf numFmtId="0" fontId="39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41" fillId="0" borderId="20" xfId="0" applyFont="1" applyBorder="1" applyAlignment="1">
      <alignment horizontal="left" vertical="center" wrapText="1"/>
    </xf>
    <xf numFmtId="0" fontId="42" fillId="0" borderId="20" xfId="0" applyFont="1" applyBorder="1" applyAlignment="1">
      <alignment horizontal="right" vertical="center" wrapText="1"/>
    </xf>
    <xf numFmtId="49" fontId="43" fillId="0" borderId="25" xfId="0" applyNumberFormat="1" applyFont="1" applyBorder="1" applyAlignment="1">
      <alignment horizontal="center" vertical="center" wrapText="1"/>
    </xf>
    <xf numFmtId="181" fontId="43" fillId="0" borderId="12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44" fillId="0" borderId="18" xfId="0" applyNumberFormat="1" applyFont="1" applyBorder="1" applyAlignment="1">
      <alignment horizontal="center" vertical="center"/>
    </xf>
    <xf numFmtId="49" fontId="44" fillId="0" borderId="23" xfId="0" applyNumberFormat="1" applyFont="1" applyBorder="1" applyAlignment="1">
      <alignment horizontal="center" vertical="center"/>
    </xf>
    <xf numFmtId="0" fontId="31" fillId="34" borderId="0" xfId="0" applyFont="1" applyFill="1" applyAlignment="1">
      <alignment/>
    </xf>
    <xf numFmtId="0" fontId="0" fillId="34" borderId="0" xfId="0" applyFont="1" applyFill="1" applyAlignment="1">
      <alignment/>
    </xf>
    <xf numFmtId="178" fontId="5" fillId="0" borderId="12" xfId="0" applyNumberFormat="1" applyFont="1" applyBorder="1" applyAlignment="1">
      <alignment horizontal="center" vertical="center"/>
    </xf>
    <xf numFmtId="0" fontId="92" fillId="0" borderId="25" xfId="0" applyFont="1" applyBorder="1" applyAlignment="1">
      <alignment horizontal="left" vertical="center"/>
    </xf>
    <xf numFmtId="0" fontId="3" fillId="0" borderId="10" xfId="50" applyFont="1" applyBorder="1" applyAlignment="1">
      <alignment horizontal="left" vertical="center"/>
      <protection/>
    </xf>
    <xf numFmtId="2" fontId="20" fillId="0" borderId="11" xfId="50" applyNumberFormat="1" applyFont="1" applyBorder="1" applyAlignment="1">
      <alignment vertical="center"/>
      <protection/>
    </xf>
    <xf numFmtId="184" fontId="20" fillId="0" borderId="12" xfId="50" applyNumberFormat="1" applyFont="1" applyBorder="1" applyAlignment="1">
      <alignment vertical="center"/>
      <protection/>
    </xf>
    <xf numFmtId="2" fontId="20" fillId="0" borderId="11" xfId="50" applyNumberFormat="1" applyFont="1" applyBorder="1" applyAlignment="1">
      <alignment horizontal="right" vertical="center"/>
      <protection/>
    </xf>
    <xf numFmtId="2" fontId="20" fillId="0" borderId="11" xfId="50" applyNumberFormat="1" applyFont="1" applyFill="1" applyBorder="1" applyAlignment="1">
      <alignment horizontal="right" vertical="center"/>
      <protection/>
    </xf>
    <xf numFmtId="0" fontId="3" fillId="0" borderId="10" xfId="50" applyFont="1" applyFill="1" applyBorder="1" applyAlignment="1">
      <alignment vertical="center" wrapText="1"/>
      <protection/>
    </xf>
    <xf numFmtId="2" fontId="20" fillId="0" borderId="11" xfId="50" applyNumberFormat="1" applyFont="1" applyFill="1" applyBorder="1" applyAlignment="1">
      <alignment vertical="center"/>
      <protection/>
    </xf>
    <xf numFmtId="186" fontId="13" fillId="0" borderId="0" xfId="50" applyNumberFormat="1" applyFont="1">
      <alignment/>
      <protection/>
    </xf>
    <xf numFmtId="0" fontId="32" fillId="0" borderId="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181" fontId="46" fillId="0" borderId="16" xfId="0" applyNumberFormat="1" applyFont="1" applyBorder="1" applyAlignment="1">
      <alignment horizontal="center" vertical="center"/>
    </xf>
    <xf numFmtId="181" fontId="46" fillId="0" borderId="22" xfId="0" applyNumberFormat="1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10" fontId="46" fillId="0" borderId="0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9" fontId="46" fillId="0" borderId="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9" fontId="46" fillId="0" borderId="19" xfId="0" applyNumberFormat="1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10" fontId="46" fillId="0" borderId="19" xfId="0" applyNumberFormat="1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178" fontId="92" fillId="0" borderId="11" xfId="0" applyNumberFormat="1" applyFont="1" applyFill="1" applyBorder="1" applyAlignment="1">
      <alignment horizontal="center" vertical="center" wrapText="1"/>
    </xf>
    <xf numFmtId="179" fontId="7" fillId="0" borderId="16" xfId="0" applyNumberFormat="1" applyFont="1" applyBorder="1" applyAlignment="1">
      <alignment horizontal="center" vertical="center" wrapText="1"/>
    </xf>
    <xf numFmtId="178" fontId="7" fillId="0" borderId="22" xfId="0" applyNumberFormat="1" applyFont="1" applyBorder="1" applyAlignment="1">
      <alignment horizontal="center" vertical="center" wrapText="1"/>
    </xf>
    <xf numFmtId="184" fontId="0" fillId="0" borderId="0" xfId="0" applyNumberFormat="1" applyFont="1" applyAlignment="1">
      <alignment/>
    </xf>
    <xf numFmtId="184" fontId="20" fillId="0" borderId="12" xfId="50" applyNumberFormat="1" applyFont="1" applyFill="1" applyBorder="1" applyAlignment="1">
      <alignment vertical="center"/>
      <protection/>
    </xf>
    <xf numFmtId="180" fontId="6" fillId="0" borderId="11" xfId="0" applyNumberFormat="1" applyFont="1" applyBorder="1" applyAlignment="1">
      <alignment vertical="center"/>
    </xf>
    <xf numFmtId="180" fontId="7" fillId="0" borderId="11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vertical="center"/>
    </xf>
    <xf numFmtId="0" fontId="7" fillId="0" borderId="11" xfId="0" applyNumberFormat="1" applyFont="1" applyBorder="1" applyAlignment="1">
      <alignment vertical="center"/>
    </xf>
    <xf numFmtId="178" fontId="20" fillId="0" borderId="15" xfId="51" applyNumberFormat="1" applyFont="1" applyBorder="1" applyAlignment="1">
      <alignment horizontal="right" vertical="center"/>
      <protection/>
    </xf>
    <xf numFmtId="178" fontId="20" fillId="0" borderId="12" xfId="47" applyNumberFormat="1" applyFont="1" applyBorder="1" applyAlignment="1">
      <alignment horizontal="right" vertical="center"/>
      <protection/>
    </xf>
    <xf numFmtId="178" fontId="19" fillId="0" borderId="25" xfId="47" applyNumberFormat="1" applyFont="1" applyFill="1" applyBorder="1" applyAlignment="1">
      <alignment horizontal="left" vertical="center" shrinkToFit="1"/>
      <protection/>
    </xf>
    <xf numFmtId="178" fontId="20" fillId="0" borderId="11" xfId="47" applyNumberFormat="1" applyFont="1" applyBorder="1" applyAlignment="1">
      <alignment horizontal="right" vertical="center"/>
      <protection/>
    </xf>
    <xf numFmtId="0" fontId="8" fillId="0" borderId="10" xfId="18" applyFont="1" applyFill="1" applyBorder="1" applyAlignment="1">
      <alignment horizontal="center" vertical="center"/>
      <protection/>
    </xf>
    <xf numFmtId="2" fontId="0" fillId="0" borderId="0" xfId="0" applyNumberFormat="1" applyFont="1" applyAlignment="1">
      <alignment/>
    </xf>
    <xf numFmtId="0" fontId="10" fillId="0" borderId="33" xfId="18" applyFont="1" applyFill="1" applyBorder="1" applyAlignment="1">
      <alignment vertical="center"/>
      <protection/>
    </xf>
    <xf numFmtId="0" fontId="53" fillId="0" borderId="0" xfId="18" applyFont="1" applyFill="1" applyBorder="1">
      <alignment/>
      <protection/>
    </xf>
    <xf numFmtId="0" fontId="8" fillId="0" borderId="0" xfId="18" applyFont="1" applyFill="1" applyAlignment="1">
      <alignment horizontal="center" vertical="center"/>
      <protection/>
    </xf>
    <xf numFmtId="179" fontId="8" fillId="0" borderId="11" xfId="53" applyNumberFormat="1" applyFont="1" applyFill="1" applyBorder="1" applyAlignment="1">
      <alignment horizontal="center" vertical="center" wrapText="1"/>
      <protection/>
    </xf>
    <xf numFmtId="0" fontId="8" fillId="0" borderId="10" xfId="18" applyNumberFormat="1" applyFont="1" applyFill="1" applyBorder="1" applyAlignment="1">
      <alignment horizontal="center" vertical="center" wrapText="1"/>
      <protection/>
    </xf>
    <xf numFmtId="179" fontId="14" fillId="0" borderId="10" xfId="53" applyNumberFormat="1" applyFont="1" applyFill="1" applyBorder="1" applyAlignment="1">
      <alignment horizontal="center" vertical="center" wrapText="1"/>
      <protection/>
    </xf>
    <xf numFmtId="180" fontId="8" fillId="0" borderId="11" xfId="54" applyNumberFormat="1" applyFont="1" applyFill="1" applyBorder="1" applyAlignment="1">
      <alignment horizontal="right" vertical="center"/>
      <protection/>
    </xf>
    <xf numFmtId="0" fontId="8" fillId="0" borderId="11" xfId="18" applyNumberFormat="1" applyFont="1" applyFill="1" applyBorder="1" applyAlignment="1">
      <alignment horizontal="right" vertical="center" wrapText="1"/>
      <protection/>
    </xf>
    <xf numFmtId="0" fontId="8" fillId="0" borderId="11" xfId="18" applyFont="1" applyFill="1" applyBorder="1" applyAlignment="1">
      <alignment horizontal="right" vertical="center" wrapText="1"/>
      <protection/>
    </xf>
    <xf numFmtId="178" fontId="8" fillId="0" borderId="11" xfId="54" applyNumberFormat="1" applyFont="1" applyFill="1" applyBorder="1" applyAlignment="1">
      <alignment horizontal="right" vertical="center"/>
      <protection/>
    </xf>
    <xf numFmtId="0" fontId="8" fillId="0" borderId="12" xfId="18" applyNumberFormat="1" applyFont="1" applyFill="1" applyBorder="1" applyAlignment="1">
      <alignment horizontal="right" vertical="center" wrapText="1"/>
      <protection/>
    </xf>
    <xf numFmtId="178" fontId="8" fillId="0" borderId="10" xfId="54" applyNumberFormat="1" applyFont="1" applyFill="1" applyBorder="1" applyAlignment="1">
      <alignment horizontal="right" vertical="center"/>
      <protection/>
    </xf>
    <xf numFmtId="182" fontId="8" fillId="0" borderId="11" xfId="54" applyNumberFormat="1" applyFont="1" applyFill="1" applyBorder="1" applyAlignment="1">
      <alignment horizontal="right" vertical="center"/>
      <protection/>
    </xf>
    <xf numFmtId="180" fontId="9" fillId="0" borderId="11" xfId="54" applyNumberFormat="1" applyFont="1" applyFill="1" applyBorder="1" applyAlignment="1">
      <alignment horizontal="right" vertical="center"/>
      <protection/>
    </xf>
    <xf numFmtId="178" fontId="9" fillId="0" borderId="11" xfId="54" applyNumberFormat="1" applyFont="1" applyFill="1" applyBorder="1" applyAlignment="1">
      <alignment horizontal="right" vertical="center"/>
      <protection/>
    </xf>
    <xf numFmtId="182" fontId="9" fillId="0" borderId="12" xfId="54" applyNumberFormat="1" applyFont="1" applyFill="1" applyBorder="1" applyAlignment="1">
      <alignment horizontal="right" vertical="center"/>
      <protection/>
    </xf>
    <xf numFmtId="178" fontId="9" fillId="0" borderId="10" xfId="54" applyNumberFormat="1" applyFont="1" applyFill="1" applyBorder="1" applyAlignment="1">
      <alignment horizontal="right" vertical="center"/>
      <protection/>
    </xf>
    <xf numFmtId="0" fontId="9" fillId="0" borderId="11" xfId="54" applyFont="1" applyFill="1" applyBorder="1" applyAlignment="1">
      <alignment horizontal="right" vertical="center"/>
      <protection/>
    </xf>
    <xf numFmtId="0" fontId="9" fillId="0" borderId="0" xfId="18" applyFont="1" applyFill="1" applyAlignment="1">
      <alignment vertical="center"/>
      <protection/>
    </xf>
    <xf numFmtId="0" fontId="8" fillId="0" borderId="34" xfId="18" applyFont="1" applyFill="1" applyBorder="1" applyAlignment="1">
      <alignment horizontal="center" vertical="center" wrapText="1"/>
      <protection/>
    </xf>
    <xf numFmtId="178" fontId="9" fillId="0" borderId="13" xfId="54" applyNumberFormat="1" applyFont="1" applyFill="1" applyBorder="1" applyAlignment="1">
      <alignment horizontal="right" vertical="center"/>
      <protection/>
    </xf>
    <xf numFmtId="182" fontId="9" fillId="0" borderId="13" xfId="54" applyNumberFormat="1" applyFont="1" applyFill="1" applyBorder="1" applyAlignment="1">
      <alignment horizontal="right" vertical="center"/>
      <protection/>
    </xf>
    <xf numFmtId="182" fontId="9" fillId="0" borderId="14" xfId="54" applyNumberFormat="1" applyFont="1" applyFill="1" applyBorder="1" applyAlignment="1">
      <alignment horizontal="right" vertical="center"/>
      <protection/>
    </xf>
    <xf numFmtId="178" fontId="9" fillId="0" borderId="34" xfId="54" applyNumberFormat="1" applyFont="1" applyFill="1" applyBorder="1" applyAlignment="1">
      <alignment horizontal="right" vertical="center"/>
      <protection/>
    </xf>
    <xf numFmtId="0" fontId="9" fillId="0" borderId="13" xfId="54" applyFont="1" applyFill="1" applyBorder="1" applyAlignment="1">
      <alignment horizontal="right" vertical="center"/>
      <protection/>
    </xf>
    <xf numFmtId="0" fontId="9" fillId="0" borderId="33" xfId="18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183" fontId="18" fillId="0" borderId="0" xfId="47" applyNumberFormat="1" applyFont="1" applyBorder="1">
      <alignment/>
      <protection/>
    </xf>
    <xf numFmtId="0" fontId="18" fillId="0" borderId="0" xfId="47" applyFont="1" applyAlignment="1">
      <alignment horizontal="center"/>
      <protection/>
    </xf>
    <xf numFmtId="0" fontId="4" fillId="0" borderId="18" xfId="0" applyFont="1" applyBorder="1" applyAlignment="1">
      <alignment horizontal="left" vertical="center"/>
    </xf>
    <xf numFmtId="0" fontId="98" fillId="0" borderId="10" xfId="47" applyFont="1" applyFill="1" applyBorder="1" applyAlignment="1">
      <alignment horizontal="center" vertical="center" wrapText="1"/>
      <protection/>
    </xf>
    <xf numFmtId="0" fontId="98" fillId="0" borderId="10" xfId="47" applyFont="1" applyFill="1" applyBorder="1" applyAlignment="1">
      <alignment horizontal="justify" vertical="center" wrapText="1"/>
      <protection/>
    </xf>
    <xf numFmtId="178" fontId="37" fillId="0" borderId="25" xfId="47" applyNumberFormat="1" applyFont="1" applyFill="1" applyBorder="1" applyAlignment="1">
      <alignment horizontal="center" vertical="center" shrinkToFit="1"/>
      <protection/>
    </xf>
    <xf numFmtId="0" fontId="98" fillId="0" borderId="10" xfId="47" applyFont="1" applyBorder="1" applyAlignment="1">
      <alignment horizontal="justify" vertical="center" wrapText="1"/>
      <protection/>
    </xf>
    <xf numFmtId="0" fontId="99" fillId="0" borderId="10" xfId="47" applyFont="1" applyBorder="1" applyAlignment="1">
      <alignment horizontal="justify" vertical="center"/>
      <protection/>
    </xf>
    <xf numFmtId="0" fontId="98" fillId="0" borderId="25" xfId="47" applyFont="1" applyFill="1" applyBorder="1" applyAlignment="1">
      <alignment vertical="center" wrapText="1"/>
      <protection/>
    </xf>
    <xf numFmtId="0" fontId="98" fillId="0" borderId="25" xfId="47" applyFont="1" applyFill="1" applyBorder="1" applyAlignment="1">
      <alignment horizontal="left" vertical="center" wrapText="1"/>
      <protection/>
    </xf>
    <xf numFmtId="0" fontId="98" fillId="0" borderId="25" xfId="47" applyFont="1" applyBorder="1" applyAlignment="1">
      <alignment horizontal="justify" vertical="center" wrapText="1"/>
      <protection/>
    </xf>
    <xf numFmtId="0" fontId="98" fillId="0" borderId="23" xfId="47" applyFont="1" applyBorder="1" applyAlignment="1">
      <alignment horizontal="justify" vertical="center" wrapText="1"/>
      <protection/>
    </xf>
    <xf numFmtId="0" fontId="98" fillId="0" borderId="34" xfId="47" applyFont="1" applyBorder="1" applyAlignment="1">
      <alignment horizontal="justify" vertical="center" wrapText="1"/>
      <protection/>
    </xf>
    <xf numFmtId="184" fontId="8" fillId="0" borderId="11" xfId="54" applyNumberFormat="1" applyFont="1" applyFill="1" applyBorder="1" applyAlignment="1">
      <alignment horizontal="right" vertical="center"/>
      <protection/>
    </xf>
    <xf numFmtId="0" fontId="19" fillId="0" borderId="0" xfId="0" applyFont="1" applyBorder="1" applyAlignment="1">
      <alignment horizontal="center" vertical="center"/>
    </xf>
    <xf numFmtId="0" fontId="23" fillId="0" borderId="0" xfId="50" applyFont="1" applyBorder="1" applyAlignment="1">
      <alignment horizontal="center" vertical="center"/>
      <protection/>
    </xf>
    <xf numFmtId="0" fontId="13" fillId="0" borderId="0" xfId="50" applyFont="1" applyFill="1" applyBorder="1" applyAlignment="1">
      <alignment horizontal="left" vertical="center" wrapText="1"/>
      <protection/>
    </xf>
    <xf numFmtId="2" fontId="45" fillId="0" borderId="16" xfId="50" applyNumberFormat="1" applyFont="1" applyBorder="1" applyAlignment="1">
      <alignment horizontal="center" vertical="center"/>
      <protection/>
    </xf>
    <xf numFmtId="2" fontId="20" fillId="0" borderId="22" xfId="50" applyNumberFormat="1" applyFont="1" applyBorder="1" applyAlignment="1">
      <alignment horizontal="center" vertical="center"/>
      <protection/>
    </xf>
    <xf numFmtId="2" fontId="20" fillId="0" borderId="19" xfId="50" applyNumberFormat="1" applyFont="1" applyBorder="1" applyAlignment="1">
      <alignment horizontal="center" vertical="center"/>
      <protection/>
    </xf>
    <xf numFmtId="2" fontId="20" fillId="0" borderId="0" xfId="50" applyNumberFormat="1" applyFont="1" applyBorder="1" applyAlignment="1">
      <alignment horizontal="center" vertical="center"/>
      <protection/>
    </xf>
    <xf numFmtId="2" fontId="20" fillId="0" borderId="24" xfId="50" applyNumberFormat="1" applyFont="1" applyBorder="1" applyAlignment="1">
      <alignment horizontal="center" vertical="center"/>
      <protection/>
    </xf>
    <xf numFmtId="2" fontId="20" fillId="0" borderId="20" xfId="50" applyNumberFormat="1" applyFont="1" applyBorder="1" applyAlignment="1">
      <alignment horizontal="center" vertical="center"/>
      <protection/>
    </xf>
    <xf numFmtId="1" fontId="45" fillId="0" borderId="16" xfId="50" applyNumberFormat="1" applyFont="1" applyFill="1" applyBorder="1" applyAlignment="1">
      <alignment horizontal="center" vertical="center"/>
      <protection/>
    </xf>
    <xf numFmtId="1" fontId="45" fillId="0" borderId="22" xfId="50" applyNumberFormat="1" applyFont="1" applyFill="1" applyBorder="1" applyAlignment="1">
      <alignment horizontal="center" vertical="center"/>
      <protection/>
    </xf>
    <xf numFmtId="1" fontId="45" fillId="0" borderId="24" xfId="50" applyNumberFormat="1" applyFont="1" applyFill="1" applyBorder="1" applyAlignment="1">
      <alignment horizontal="center" vertical="center"/>
      <protection/>
    </xf>
    <xf numFmtId="1" fontId="45" fillId="0" borderId="20" xfId="50" applyNumberFormat="1" applyFont="1" applyFill="1" applyBorder="1" applyAlignment="1">
      <alignment horizontal="center" vertical="center"/>
      <protection/>
    </xf>
    <xf numFmtId="0" fontId="31" fillId="34" borderId="0" xfId="0" applyFont="1" applyFill="1" applyAlignment="1">
      <alignment horizontal="center"/>
    </xf>
    <xf numFmtId="0" fontId="40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6" fillId="0" borderId="22" xfId="0" applyFont="1" applyFill="1" applyBorder="1" applyAlignment="1">
      <alignment horizontal="left"/>
    </xf>
    <xf numFmtId="0" fontId="35" fillId="0" borderId="0" xfId="0" applyFont="1" applyFill="1" applyAlignment="1">
      <alignment horizontal="center" vertical="center" wrapText="1"/>
    </xf>
    <xf numFmtId="0" fontId="2" fillId="0" borderId="2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94" fillId="0" borderId="22" xfId="0" applyFont="1" applyBorder="1" applyAlignment="1">
      <alignment horizontal="left"/>
    </xf>
    <xf numFmtId="0" fontId="31" fillId="0" borderId="0" xfId="48" applyFont="1" applyBorder="1" applyAlignment="1" applyProtection="1">
      <alignment horizontal="center" vertical="center"/>
      <protection locked="0"/>
    </xf>
    <xf numFmtId="0" fontId="33" fillId="0" borderId="0" xfId="48" applyFont="1" applyBorder="1" applyAlignment="1" applyProtection="1">
      <alignment horizontal="center" vertical="center"/>
      <protection locked="0"/>
    </xf>
    <xf numFmtId="0" fontId="93" fillId="0" borderId="0" xfId="48" applyFont="1" applyBorder="1" applyAlignment="1" applyProtection="1">
      <alignment/>
      <protection locked="0"/>
    </xf>
    <xf numFmtId="0" fontId="31" fillId="0" borderId="0" xfId="0" applyFont="1" applyBorder="1" applyAlignment="1">
      <alignment horizontal="center" vertical="center" wrapText="1"/>
    </xf>
    <xf numFmtId="0" fontId="95" fillId="0" borderId="20" xfId="0" applyFont="1" applyBorder="1" applyAlignment="1">
      <alignment horizontal="center" vertical="center" wrapText="1"/>
    </xf>
    <xf numFmtId="0" fontId="95" fillId="33" borderId="20" xfId="0" applyFont="1" applyFill="1" applyBorder="1" applyAlignment="1">
      <alignment horizontal="center" vertical="center"/>
    </xf>
    <xf numFmtId="0" fontId="95" fillId="34" borderId="20" xfId="0" applyFont="1" applyFill="1" applyBorder="1" applyAlignment="1">
      <alignment horizontal="right" vertical="center"/>
    </xf>
    <xf numFmtId="0" fontId="92" fillId="0" borderId="11" xfId="0" applyFont="1" applyBorder="1" applyAlignment="1">
      <alignment horizontal="center" vertical="center" wrapText="1"/>
    </xf>
    <xf numFmtId="0" fontId="100" fillId="0" borderId="0" xfId="0" applyFont="1" applyAlignment="1">
      <alignment horizontal="center"/>
    </xf>
    <xf numFmtId="0" fontId="29" fillId="0" borderId="0" xfId="0" applyFont="1" applyBorder="1" applyAlignment="1">
      <alignment horizontal="left" vertical="center" wrapText="1"/>
    </xf>
    <xf numFmtId="57" fontId="28" fillId="0" borderId="20" xfId="0" applyNumberFormat="1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wrapText="1"/>
    </xf>
    <xf numFmtId="178" fontId="92" fillId="0" borderId="11" xfId="0" applyNumberFormat="1" applyFont="1" applyFill="1" applyBorder="1" applyAlignment="1">
      <alignment horizontal="center" vertical="center" wrapText="1"/>
    </xf>
    <xf numFmtId="0" fontId="98" fillId="0" borderId="25" xfId="47" applyFont="1" applyBorder="1" applyAlignment="1">
      <alignment horizontal="center" vertical="center" wrapText="1"/>
      <protection/>
    </xf>
    <xf numFmtId="0" fontId="98" fillId="0" borderId="18" xfId="47" applyFont="1" applyBorder="1" applyAlignment="1">
      <alignment horizontal="center" vertical="center" wrapText="1"/>
      <protection/>
    </xf>
    <xf numFmtId="0" fontId="98" fillId="0" borderId="35" xfId="47" applyFont="1" applyBorder="1" applyAlignment="1">
      <alignment horizontal="center" vertical="center" wrapText="1"/>
      <protection/>
    </xf>
    <xf numFmtId="0" fontId="98" fillId="0" borderId="25" xfId="47" applyFont="1" applyFill="1" applyBorder="1" applyAlignment="1">
      <alignment horizontal="center" vertical="center" wrapText="1"/>
      <protection/>
    </xf>
    <xf numFmtId="0" fontId="98" fillId="0" borderId="18" xfId="47" applyFont="1" applyFill="1" applyBorder="1" applyAlignment="1">
      <alignment horizontal="center" vertical="center" wrapText="1"/>
      <protection/>
    </xf>
    <xf numFmtId="0" fontId="98" fillId="0" borderId="23" xfId="47" applyFont="1" applyFill="1" applyBorder="1" applyAlignment="1">
      <alignment horizontal="center" vertical="center" wrapText="1"/>
      <protection/>
    </xf>
    <xf numFmtId="0" fontId="98" fillId="0" borderId="23" xfId="47" applyFont="1" applyBorder="1" applyAlignment="1">
      <alignment horizontal="center" vertical="center" wrapText="1"/>
      <protection/>
    </xf>
    <xf numFmtId="0" fontId="37" fillId="0" borderId="36" xfId="47" applyFont="1" applyBorder="1" applyAlignment="1">
      <alignment horizontal="center" vertical="center" wrapText="1"/>
      <protection/>
    </xf>
    <xf numFmtId="0" fontId="19" fillId="0" borderId="10" xfId="47" applyFont="1" applyBorder="1" applyAlignment="1">
      <alignment horizontal="center" vertical="center" wrapText="1"/>
      <protection/>
    </xf>
    <xf numFmtId="0" fontId="19" fillId="0" borderId="36" xfId="47" applyFont="1" applyBorder="1" applyAlignment="1">
      <alignment horizontal="center" vertical="center" wrapText="1"/>
      <protection/>
    </xf>
    <xf numFmtId="0" fontId="10" fillId="0" borderId="0" xfId="47" applyFont="1" applyBorder="1" applyAlignment="1">
      <alignment horizontal="center" vertical="center"/>
      <protection/>
    </xf>
    <xf numFmtId="0" fontId="19" fillId="0" borderId="37" xfId="47" applyFont="1" applyBorder="1" applyAlignment="1">
      <alignment horizontal="center" vertical="center" wrapText="1"/>
      <protection/>
    </xf>
    <xf numFmtId="0" fontId="19" fillId="0" borderId="11" xfId="47" applyFont="1" applyBorder="1" applyAlignment="1">
      <alignment horizontal="center" vertical="center" wrapText="1"/>
      <protection/>
    </xf>
    <xf numFmtId="57" fontId="19" fillId="0" borderId="37" xfId="47" applyNumberFormat="1" applyFont="1" applyBorder="1" applyAlignment="1">
      <alignment horizontal="center" vertical="center" wrapText="1"/>
      <protection/>
    </xf>
    <xf numFmtId="57" fontId="19" fillId="0" borderId="38" xfId="47" applyNumberFormat="1" applyFont="1" applyBorder="1" applyAlignment="1">
      <alignment horizontal="center" vertical="center" wrapText="1"/>
      <protection/>
    </xf>
    <xf numFmtId="57" fontId="19" fillId="0" borderId="39" xfId="47" applyNumberFormat="1" applyFont="1" applyBorder="1" applyAlignment="1">
      <alignment horizontal="center" vertical="center" wrapText="1"/>
      <protection/>
    </xf>
    <xf numFmtId="179" fontId="14" fillId="0" borderId="37" xfId="55" applyNumberFormat="1" applyFont="1" applyFill="1" applyBorder="1" applyAlignment="1">
      <alignment horizontal="center" vertical="center" wrapText="1"/>
      <protection/>
    </xf>
    <xf numFmtId="179" fontId="14" fillId="0" borderId="38" xfId="55" applyNumberFormat="1" applyFont="1" applyFill="1" applyBorder="1" applyAlignment="1">
      <alignment horizontal="center" vertical="center" wrapText="1"/>
      <protection/>
    </xf>
    <xf numFmtId="0" fontId="13" fillId="0" borderId="0" xfId="18" applyFont="1" applyFill="1" applyBorder="1" applyAlignment="1">
      <alignment horizontal="left" vertical="center"/>
      <protection/>
    </xf>
    <xf numFmtId="0" fontId="12" fillId="0" borderId="0" xfId="18" applyFont="1" applyFill="1" applyBorder="1" applyAlignment="1">
      <alignment horizontal="left" vertical="center"/>
      <protection/>
    </xf>
    <xf numFmtId="0" fontId="8" fillId="0" borderId="37" xfId="18" applyFont="1" applyFill="1" applyBorder="1" applyAlignment="1">
      <alignment horizontal="center" vertical="center" wrapText="1"/>
      <protection/>
    </xf>
    <xf numFmtId="0" fontId="52" fillId="0" borderId="33" xfId="18" applyFont="1" applyFill="1" applyBorder="1" applyAlignment="1">
      <alignment horizontal="center" vertical="center"/>
      <protection/>
    </xf>
    <xf numFmtId="179" fontId="55" fillId="0" borderId="37" xfId="53" applyNumberFormat="1" applyFont="1" applyFill="1" applyBorder="1" applyAlignment="1">
      <alignment horizontal="center" vertical="center" wrapText="1"/>
      <protection/>
    </xf>
    <xf numFmtId="179" fontId="14" fillId="0" borderId="37" xfId="53" applyNumberFormat="1" applyFont="1" applyFill="1" applyBorder="1" applyAlignment="1">
      <alignment horizontal="center" vertical="center" wrapText="1"/>
      <protection/>
    </xf>
    <xf numFmtId="179" fontId="14" fillId="0" borderId="38" xfId="53" applyNumberFormat="1" applyFont="1" applyFill="1" applyBorder="1" applyAlignment="1">
      <alignment horizontal="center" vertical="center" wrapText="1"/>
      <protection/>
    </xf>
    <xf numFmtId="179" fontId="55" fillId="0" borderId="36" xfId="53" applyNumberFormat="1" applyFont="1" applyFill="1" applyBorder="1" applyAlignment="1">
      <alignment horizontal="center" vertical="center" wrapText="1"/>
      <protection/>
    </xf>
    <xf numFmtId="179" fontId="14" fillId="0" borderId="36" xfId="53" applyNumberFormat="1" applyFont="1" applyFill="1" applyBorder="1" applyAlignment="1">
      <alignment horizontal="center" vertical="center" wrapText="1"/>
      <protection/>
    </xf>
    <xf numFmtId="0" fontId="54" fillId="0" borderId="37" xfId="18" applyFont="1" applyFill="1" applyBorder="1" applyAlignment="1">
      <alignment horizontal="center" vertical="center" wrapText="1"/>
      <protection/>
    </xf>
    <xf numFmtId="0" fontId="8" fillId="0" borderId="36" xfId="18" applyFont="1" applyFill="1" applyBorder="1" applyAlignment="1">
      <alignment horizontal="center" vertical="center"/>
      <protection/>
    </xf>
    <xf numFmtId="0" fontId="8" fillId="0" borderId="10" xfId="18" applyFont="1" applyFill="1" applyBorder="1" applyAlignment="1">
      <alignment horizontal="center" vertical="center"/>
      <protection/>
    </xf>
    <xf numFmtId="0" fontId="54" fillId="0" borderId="36" xfId="18" applyFont="1" applyFill="1" applyBorder="1" applyAlignment="1">
      <alignment horizontal="center" vertical="center" wrapText="1"/>
      <protection/>
    </xf>
    <xf numFmtId="0" fontId="8" fillId="0" borderId="38" xfId="18" applyFont="1" applyFill="1" applyBorder="1" applyAlignment="1">
      <alignment horizontal="center" vertical="center" wrapText="1"/>
      <protection/>
    </xf>
    <xf numFmtId="0" fontId="100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66">
    <cellStyle name="Normal" xfId="0"/>
    <cellStyle name="_ET_STYLE_NoName_00_" xfId="15"/>
    <cellStyle name="0,0&#13;&#10;NA&#13;&#10;" xfId="16"/>
    <cellStyle name="0,0&#13;&#10;NA&#13;&#10; 3 2 2" xfId="17"/>
    <cellStyle name="0,0&#13;&#10;NA&#13;&#10; 3 2 2 2" xfId="18"/>
    <cellStyle name="20% - 着色 1" xfId="19"/>
    <cellStyle name="20% - 着色 2" xfId="20"/>
    <cellStyle name="20% - 着色 3" xfId="21"/>
    <cellStyle name="20% - 着色 4" xfId="22"/>
    <cellStyle name="20% - 着色 5" xfId="23"/>
    <cellStyle name="20% - 着色 6" xfId="24"/>
    <cellStyle name="40% - 着色 1" xfId="25"/>
    <cellStyle name="40% - 着色 2" xfId="26"/>
    <cellStyle name="40% - 着色 3" xfId="27"/>
    <cellStyle name="40% - 着色 4" xfId="28"/>
    <cellStyle name="40% - 着色 5" xfId="29"/>
    <cellStyle name="40% - 着色 6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ColLevel_1" xfId="37"/>
    <cellStyle name="RowLevel_1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12" xfId="46"/>
    <cellStyle name="常规 16" xfId="47"/>
    <cellStyle name="常规 2" xfId="48"/>
    <cellStyle name="常规 2 2" xfId="49"/>
    <cellStyle name="常规 3" xfId="50"/>
    <cellStyle name="常规 3 2 3 2" xfId="51"/>
    <cellStyle name="常规 3 3 2 2" xfId="52"/>
    <cellStyle name="常规 3 3 2 2 2" xfId="53"/>
    <cellStyle name="常规_复件 月报-2005-01 2 2 2" xfId="54"/>
    <cellStyle name="常规_湖南月报-200811（定） 2 2 2 2 2" xfId="55"/>
    <cellStyle name="常规_长江沿岸_1" xfId="56"/>
    <cellStyle name="Hyperlink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适中" xfId="69"/>
    <cellStyle name="输出" xfId="70"/>
    <cellStyle name="输入" xfId="71"/>
    <cellStyle name="Followed Hyperlink" xfId="72"/>
    <cellStyle name="着色 1" xfId="73"/>
    <cellStyle name="着色 2" xfId="74"/>
    <cellStyle name="着色 3" xfId="75"/>
    <cellStyle name="着色 4" xfId="76"/>
    <cellStyle name="着色 5" xfId="77"/>
    <cellStyle name="着色 6" xfId="78"/>
    <cellStyle name="注释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externalLink" Target="externalLinks/externalLink10.xml" /><Relationship Id="rId32" Type="http://schemas.openxmlformats.org/officeDocument/2006/relationships/externalLink" Target="externalLinks/externalLink11.xml" /><Relationship Id="rId33" Type="http://schemas.openxmlformats.org/officeDocument/2006/relationships/externalLink" Target="externalLinks/externalLink12.xml" /><Relationship Id="rId34" Type="http://schemas.openxmlformats.org/officeDocument/2006/relationships/externalLink" Target="externalLinks/externalLink13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30;&#2591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28023;&#20851;2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20132;&#3689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25151;&#22320;&#201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9992;&#30005;&#3732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8134;&#3489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19994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31038;&#38646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PI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21346;&#30427;&#27859;\&#32463;&#27982;&#21160;&#24577;&#12289;&#24555;&#35759;\2018&#24555;&#35759;\201806\&#24037;&#19994;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28023;&#20851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2"/>
      <sheetName val="Sheet3"/>
    </sheetNames>
    <sheetDataSet>
      <sheetData sheetId="1">
        <row r="3">
          <cell r="B3">
            <v>3010562</v>
          </cell>
          <cell r="C3">
            <v>6.391786532395386</v>
          </cell>
          <cell r="D3">
            <v>1254574</v>
          </cell>
          <cell r="E3">
            <v>-7.753946604119022</v>
          </cell>
        </row>
        <row r="7">
          <cell r="B7">
            <v>19821</v>
          </cell>
          <cell r="C7">
            <v>15.668767507002812</v>
          </cell>
          <cell r="D7">
            <v>10992</v>
          </cell>
          <cell r="E7">
            <v>-13.00356153541749</v>
          </cell>
        </row>
        <row r="8">
          <cell r="B8">
            <v>359439</v>
          </cell>
          <cell r="C8">
            <v>5.036469474348635</v>
          </cell>
          <cell r="D8">
            <v>138062</v>
          </cell>
          <cell r="E8">
            <v>-9.890611946533</v>
          </cell>
        </row>
        <row r="9">
          <cell r="B9">
            <v>66138</v>
          </cell>
          <cell r="C9">
            <v>2.07111550095685</v>
          </cell>
          <cell r="D9">
            <v>26046</v>
          </cell>
          <cell r="E9">
            <v>-11.624592833876221</v>
          </cell>
        </row>
        <row r="11">
          <cell r="B11">
            <v>267348</v>
          </cell>
          <cell r="C11">
            <v>15.147364748749894</v>
          </cell>
          <cell r="D11">
            <v>96726</v>
          </cell>
          <cell r="E11">
            <v>-2.486087587708681</v>
          </cell>
        </row>
        <row r="12">
          <cell r="B12">
            <v>85283</v>
          </cell>
          <cell r="C12">
            <v>-13.190895950815332</v>
          </cell>
          <cell r="D12">
            <v>30738</v>
          </cell>
          <cell r="E12">
            <v>-32.82192499344349</v>
          </cell>
        </row>
        <row r="13">
          <cell r="B13">
            <v>38858</v>
          </cell>
          <cell r="C13">
            <v>7.941887274646504</v>
          </cell>
          <cell r="D13">
            <v>23705</v>
          </cell>
          <cell r="E13">
            <v>1.7644028505194456</v>
          </cell>
        </row>
        <row r="15">
          <cell r="B15">
            <v>190640</v>
          </cell>
          <cell r="C15">
            <v>16.221933658881554</v>
          </cell>
          <cell r="D15">
            <v>99209</v>
          </cell>
          <cell r="E15">
            <v>10.993141872615595</v>
          </cell>
        </row>
        <row r="16">
          <cell r="B16">
            <v>140388</v>
          </cell>
          <cell r="C16">
            <v>18.93961858124422</v>
          </cell>
          <cell r="D16">
            <v>77733</v>
          </cell>
          <cell r="E16">
            <v>15.870673463911999</v>
          </cell>
        </row>
        <row r="17">
          <cell r="B17">
            <v>142414</v>
          </cell>
          <cell r="C17">
            <v>5.632695445779561</v>
          </cell>
          <cell r="D17">
            <v>96553</v>
          </cell>
          <cell r="E17">
            <v>8.370840114484551</v>
          </cell>
        </row>
        <row r="18">
          <cell r="B18">
            <v>96006</v>
          </cell>
          <cell r="C18">
            <v>20.258539701627143</v>
          </cell>
          <cell r="D18">
            <v>52865</v>
          </cell>
          <cell r="E18">
            <v>14.198997666983487</v>
          </cell>
        </row>
        <row r="19">
          <cell r="B19">
            <v>94302</v>
          </cell>
          <cell r="C19">
            <v>18.40885975816478</v>
          </cell>
          <cell r="D19">
            <v>53492</v>
          </cell>
          <cell r="E19">
            <v>5.548539857932127</v>
          </cell>
        </row>
        <row r="20">
          <cell r="B20">
            <v>97420</v>
          </cell>
          <cell r="C20">
            <v>7.138536660471345</v>
          </cell>
          <cell r="D20">
            <v>57087</v>
          </cell>
          <cell r="E20">
            <v>1.0926155480786264</v>
          </cell>
        </row>
      </sheetData>
      <sheetData sheetId="2">
        <row r="6">
          <cell r="B6">
            <v>207068</v>
          </cell>
          <cell r="C6">
            <v>3010562</v>
          </cell>
          <cell r="E6">
            <v>6.3917865323953755</v>
          </cell>
        </row>
        <row r="7">
          <cell r="B7">
            <v>176394</v>
          </cell>
          <cell r="C7">
            <v>2570613</v>
          </cell>
          <cell r="E7">
            <v>18.70918613086945</v>
          </cell>
        </row>
        <row r="8">
          <cell r="B8">
            <v>30674</v>
          </cell>
          <cell r="C8">
            <v>439949</v>
          </cell>
          <cell r="E8">
            <v>-33.76486511307197</v>
          </cell>
        </row>
        <row r="9">
          <cell r="B9">
            <v>79071</v>
          </cell>
          <cell r="C9">
            <v>1254574</v>
          </cell>
          <cell r="E9">
            <v>-7.753946604119028</v>
          </cell>
        </row>
        <row r="10">
          <cell r="B10">
            <v>49457</v>
          </cell>
          <cell r="C10">
            <v>829274</v>
          </cell>
          <cell r="E10">
            <v>17.01852345735456</v>
          </cell>
        </row>
        <row r="11">
          <cell r="B11">
            <v>118961</v>
          </cell>
          <cell r="C11">
            <v>1577377</v>
          </cell>
          <cell r="E11">
            <v>19.186836818041346</v>
          </cell>
        </row>
        <row r="12">
          <cell r="B12">
            <v>304483</v>
          </cell>
          <cell r="C12">
            <v>4487388</v>
          </cell>
          <cell r="E12">
            <v>8.426135132176872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4902oyyp_20181212029002440"/>
    </sheetNames>
    <sheetDataSet>
      <sheetData sheetId="0">
        <row r="8">
          <cell r="G8">
            <v>1838959.5993</v>
          </cell>
          <cell r="H8">
            <v>32.4482</v>
          </cell>
        </row>
        <row r="9">
          <cell r="G9">
            <v>2650.8114</v>
          </cell>
          <cell r="H9">
            <v>4.8832</v>
          </cell>
        </row>
        <row r="10">
          <cell r="G10">
            <v>56534.2558</v>
          </cell>
          <cell r="H10">
            <v>341.9206</v>
          </cell>
        </row>
        <row r="11">
          <cell r="G11">
            <v>10530.852</v>
          </cell>
          <cell r="H11">
            <v>-22.0099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1"/>
      <sheetName val="22"/>
      <sheetName val="Sheet2"/>
      <sheetName val="Sheet3"/>
    </sheetNames>
    <sheetDataSet>
      <sheetData sheetId="1">
        <row r="5">
          <cell r="E5">
            <v>6.6</v>
          </cell>
        </row>
        <row r="6">
          <cell r="E6">
            <v>11.8</v>
          </cell>
        </row>
        <row r="7">
          <cell r="E7">
            <v>12</v>
          </cell>
        </row>
        <row r="8">
          <cell r="E8">
            <v>11.9</v>
          </cell>
        </row>
        <row r="9">
          <cell r="E9">
            <v>11.7</v>
          </cell>
        </row>
        <row r="10">
          <cell r="E10">
            <v>11.6</v>
          </cell>
        </row>
        <row r="11">
          <cell r="E11">
            <v>11.3</v>
          </cell>
        </row>
        <row r="12">
          <cell r="E12">
            <v>11.3</v>
          </cell>
        </row>
        <row r="13">
          <cell r="E13">
            <v>9.6</v>
          </cell>
        </row>
        <row r="14">
          <cell r="E14">
            <v>11.6</v>
          </cell>
        </row>
        <row r="15">
          <cell r="E15">
            <v>12.1</v>
          </cell>
        </row>
        <row r="16">
          <cell r="E16">
            <v>11.3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2月"/>
      <sheetName val="11月"/>
      <sheetName val="10月"/>
      <sheetName val="9月"/>
      <sheetName val="8月"/>
      <sheetName val="7月"/>
      <sheetName val="6月"/>
      <sheetName val="5月"/>
      <sheetName val="4月"/>
      <sheetName val="3月"/>
      <sheetName val="2月"/>
      <sheetName val="1月"/>
    </sheetNames>
    <sheetDataSet>
      <sheetData sheetId="1">
        <row r="4">
          <cell r="E4">
            <v>7817.902599999999</v>
          </cell>
          <cell r="M4">
            <v>-9.985259873881091</v>
          </cell>
        </row>
        <row r="5">
          <cell r="E5">
            <v>7809.1446</v>
          </cell>
          <cell r="M5">
            <v>-10.05496807810988</v>
          </cell>
        </row>
        <row r="6">
          <cell r="E6">
            <v>8.758</v>
          </cell>
          <cell r="M6">
            <v>191.3506320691949</v>
          </cell>
        </row>
        <row r="7">
          <cell r="E7">
            <v>410678.2418</v>
          </cell>
          <cell r="M7">
            <v>-10.519632255397028</v>
          </cell>
        </row>
        <row r="8">
          <cell r="E8">
            <v>410545.70180000004</v>
          </cell>
          <cell r="M8">
            <v>-10.53542395201518</v>
          </cell>
        </row>
        <row r="9">
          <cell r="E9">
            <v>132.54</v>
          </cell>
          <cell r="M9">
            <v>97.4213383063531</v>
          </cell>
        </row>
        <row r="10">
          <cell r="E10">
            <v>30808.372600000002</v>
          </cell>
          <cell r="M10">
            <v>8.09499971764349</v>
          </cell>
        </row>
        <row r="11">
          <cell r="E11">
            <v>22814.56</v>
          </cell>
          <cell r="M11">
            <v>11.119304447439319</v>
          </cell>
        </row>
        <row r="12">
          <cell r="E12">
            <v>7993.812599999999</v>
          </cell>
          <cell r="M12">
            <v>0.303679834792419</v>
          </cell>
        </row>
        <row r="13">
          <cell r="E13">
            <v>4044905.8691</v>
          </cell>
          <cell r="M13">
            <v>6.686595068256551</v>
          </cell>
        </row>
        <row r="14">
          <cell r="E14">
            <v>3429730.0599999996</v>
          </cell>
          <cell r="M14">
            <v>7.637865732158346</v>
          </cell>
        </row>
        <row r="15">
          <cell r="E15">
            <v>615175.8091000001</v>
          </cell>
          <cell r="M15">
            <v>1.6767821319572533</v>
          </cell>
        </row>
        <row r="16">
          <cell r="E16">
            <v>9772.825499999999</v>
          </cell>
          <cell r="M16">
            <v>-6.530805320591497</v>
          </cell>
        </row>
        <row r="17">
          <cell r="E17">
            <v>454362</v>
          </cell>
          <cell r="M17">
            <v>16.13486982937431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、X40034_2018年11月"/>
    </sheetNames>
    <sheetDataSet>
      <sheetData sheetId="0">
        <row r="5">
          <cell r="D5">
            <v>1755251</v>
          </cell>
          <cell r="F5">
            <v>24.48</v>
          </cell>
        </row>
        <row r="6">
          <cell r="D6">
            <v>1255249</v>
          </cell>
          <cell r="F6">
            <v>17.98</v>
          </cell>
        </row>
        <row r="7">
          <cell r="D7">
            <v>294220</v>
          </cell>
          <cell r="F7">
            <v>65.89</v>
          </cell>
        </row>
        <row r="8">
          <cell r="D8">
            <v>5266637</v>
          </cell>
          <cell r="F8">
            <v>14.07</v>
          </cell>
        </row>
        <row r="9">
          <cell r="D9">
            <v>4642768</v>
          </cell>
          <cell r="F9">
            <v>7.92</v>
          </cell>
        </row>
        <row r="10">
          <cell r="D10">
            <v>3111800</v>
          </cell>
          <cell r="F10">
            <v>38.37</v>
          </cell>
        </row>
        <row r="11">
          <cell r="D11">
            <v>2594496</v>
          </cell>
          <cell r="F11">
            <v>27.7</v>
          </cell>
        </row>
        <row r="12">
          <cell r="D12">
            <v>21727279</v>
          </cell>
          <cell r="F12">
            <v>28.69</v>
          </cell>
        </row>
        <row r="13">
          <cell r="D13">
            <v>17094368</v>
          </cell>
          <cell r="F13">
            <v>31.46</v>
          </cell>
        </row>
        <row r="14">
          <cell r="D14">
            <v>7816863</v>
          </cell>
          <cell r="F14">
            <v>58</v>
          </cell>
        </row>
        <row r="15">
          <cell r="D15">
            <v>6420336</v>
          </cell>
          <cell r="F15">
            <v>64.38</v>
          </cell>
        </row>
        <row r="16">
          <cell r="D16">
            <v>1144344</v>
          </cell>
          <cell r="F16">
            <v>-27.66</v>
          </cell>
        </row>
        <row r="17">
          <cell r="D17">
            <v>879651</v>
          </cell>
          <cell r="F17">
            <v>-31.94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"/>
      <sheetName val="6"/>
    </sheetNames>
    <sheetDataSet>
      <sheetData sheetId="1">
        <row r="7">
          <cell r="B7">
            <v>1349632.7932</v>
          </cell>
          <cell r="D7">
            <v>9.49</v>
          </cell>
          <cell r="E7">
            <v>761792.1375</v>
          </cell>
          <cell r="G7">
            <v>6.97</v>
          </cell>
        </row>
        <row r="8">
          <cell r="B8">
            <v>75513.032</v>
          </cell>
          <cell r="D8">
            <v>31.543154734945368</v>
          </cell>
          <cell r="E8">
            <v>75513.032</v>
          </cell>
          <cell r="G8">
            <v>31.543154734945368</v>
          </cell>
        </row>
        <row r="9">
          <cell r="B9">
            <v>621211.3426</v>
          </cell>
          <cell r="D9">
            <v>5.508984220731474</v>
          </cell>
          <cell r="E9">
            <v>405871.6664</v>
          </cell>
          <cell r="G9">
            <v>2.8361142591804605</v>
          </cell>
        </row>
        <row r="10">
          <cell r="B10">
            <v>31574.56</v>
          </cell>
          <cell r="D10">
            <v>12.398757433020947</v>
          </cell>
          <cell r="E10">
            <v>17691.1761</v>
          </cell>
          <cell r="G10">
            <v>8.473513203531205</v>
          </cell>
        </row>
        <row r="11">
          <cell r="B11">
            <v>26416.1857</v>
          </cell>
          <cell r="D11">
            <v>7.586825329944198</v>
          </cell>
          <cell r="E11">
            <v>6145.0325</v>
          </cell>
          <cell r="G11">
            <v>-9.44284092560097</v>
          </cell>
        </row>
        <row r="12">
          <cell r="B12">
            <v>99279.073</v>
          </cell>
          <cell r="D12">
            <v>11.674613107238091</v>
          </cell>
          <cell r="E12">
            <v>55032.9855</v>
          </cell>
          <cell r="G12">
            <v>9.953272414280093</v>
          </cell>
        </row>
        <row r="13">
          <cell r="B13">
            <v>66708.477</v>
          </cell>
          <cell r="D13">
            <v>10.243519298063765</v>
          </cell>
          <cell r="E13">
            <v>19588.2538</v>
          </cell>
          <cell r="G13">
            <v>-0.5846877381799709</v>
          </cell>
        </row>
        <row r="14">
          <cell r="B14">
            <v>92984.902</v>
          </cell>
          <cell r="D14">
            <v>12.430173364741155</v>
          </cell>
          <cell r="E14">
            <v>30379.5285</v>
          </cell>
          <cell r="G14">
            <v>13.623881238087174</v>
          </cell>
        </row>
        <row r="15">
          <cell r="B15">
            <v>129347.4726</v>
          </cell>
          <cell r="D15">
            <v>11.151022512370753</v>
          </cell>
          <cell r="E15">
            <v>52508.2878</v>
          </cell>
          <cell r="G15">
            <v>3.6745991476805253</v>
          </cell>
        </row>
        <row r="16">
          <cell r="B16">
            <v>96297.106</v>
          </cell>
          <cell r="D16">
            <v>12.647183832219053</v>
          </cell>
          <cell r="E16">
            <v>35807.0606</v>
          </cell>
          <cell r="G16">
            <v>12.013866484233096</v>
          </cell>
        </row>
        <row r="17">
          <cell r="B17">
            <v>95998.3545</v>
          </cell>
          <cell r="D17">
            <v>12.110809892878356</v>
          </cell>
          <cell r="E17">
            <v>58445.79</v>
          </cell>
          <cell r="G17">
            <v>11.499546237606312</v>
          </cell>
        </row>
        <row r="18">
          <cell r="B18">
            <v>14302.2878</v>
          </cell>
          <cell r="D18">
            <v>0.7146270933232289</v>
          </cell>
          <cell r="E18">
            <v>4809.3243</v>
          </cell>
          <cell r="G18">
            <v>-11.665631944049931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27266685.45262</v>
          </cell>
          <cell r="D6">
            <v>26001664.502949003</v>
          </cell>
          <cell r="F6">
            <v>4.532800994544517</v>
          </cell>
        </row>
        <row r="7">
          <cell r="C7">
            <v>14967495.820529</v>
          </cell>
          <cell r="D7">
            <v>14409207.269038</v>
          </cell>
          <cell r="F7">
            <v>5.752168325604723</v>
          </cell>
        </row>
        <row r="8">
          <cell r="C8">
            <v>5853017.290804</v>
          </cell>
          <cell r="D8">
            <v>6612433.098492</v>
          </cell>
          <cell r="F8">
            <v>-12.887081948498913</v>
          </cell>
        </row>
        <row r="9">
          <cell r="C9">
            <v>6416096.881001</v>
          </cell>
          <cell r="D9">
            <v>4934256.184022</v>
          </cell>
          <cell r="F9">
            <v>24.12415163912258</v>
          </cell>
        </row>
        <row r="10">
          <cell r="C10">
            <v>22963.696897</v>
          </cell>
          <cell r="D10">
            <v>37877.670792</v>
          </cell>
          <cell r="F10">
            <v>-35.87605472993947</v>
          </cell>
        </row>
        <row r="11">
          <cell r="C11">
            <v>16221766.348566</v>
          </cell>
          <cell r="D11">
            <v>13182636.928703</v>
          </cell>
          <cell r="F11">
            <v>23.575831416089343</v>
          </cell>
        </row>
        <row r="12">
          <cell r="C12">
            <v>3757409.1956289997</v>
          </cell>
          <cell r="D12">
            <v>3540748.6268869997</v>
          </cell>
          <cell r="F12">
            <v>5.775527940406655</v>
          </cell>
        </row>
        <row r="13">
          <cell r="C13">
            <v>12355928.351127</v>
          </cell>
          <cell r="D13">
            <v>9518766.998441001</v>
          </cell>
          <cell r="F13">
            <v>29.770436812932456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G6">
            <v>-3.1</v>
          </cell>
        </row>
        <row r="7">
          <cell r="G7">
            <v>8.9</v>
          </cell>
        </row>
        <row r="9">
          <cell r="G9">
            <v>7.2</v>
          </cell>
        </row>
        <row r="10">
          <cell r="G10">
            <v>8.5</v>
          </cell>
        </row>
        <row r="11">
          <cell r="G11">
            <v>8.7</v>
          </cell>
        </row>
        <row r="12">
          <cell r="G12">
            <v>-0.4</v>
          </cell>
        </row>
        <row r="13">
          <cell r="G13">
            <v>8</v>
          </cell>
        </row>
        <row r="14">
          <cell r="G14">
            <v>6.4</v>
          </cell>
        </row>
        <row r="15">
          <cell r="G15">
            <v>7.4</v>
          </cell>
        </row>
        <row r="16">
          <cell r="G16">
            <v>7</v>
          </cell>
        </row>
        <row r="17">
          <cell r="G17">
            <v>-0.5</v>
          </cell>
        </row>
        <row r="18">
          <cell r="G18">
            <v>8.1</v>
          </cell>
        </row>
        <row r="22">
          <cell r="G22">
            <v>7.2</v>
          </cell>
        </row>
        <row r="25">
          <cell r="G25">
            <v>12.3</v>
          </cell>
        </row>
        <row r="26">
          <cell r="G26">
            <v>8.2</v>
          </cell>
        </row>
        <row r="27">
          <cell r="G27">
            <v>-4.9</v>
          </cell>
        </row>
        <row r="28">
          <cell r="G28">
            <v>-8.1</v>
          </cell>
        </row>
        <row r="29">
          <cell r="G29">
            <v>10.1</v>
          </cell>
        </row>
        <row r="30">
          <cell r="G30">
            <v>6.3</v>
          </cell>
        </row>
        <row r="31">
          <cell r="G31">
            <v>11.1</v>
          </cell>
        </row>
        <row r="32">
          <cell r="G32">
            <v>6.5</v>
          </cell>
        </row>
        <row r="33">
          <cell r="G33">
            <v>11.8</v>
          </cell>
        </row>
        <row r="34">
          <cell r="G34">
            <v>6.3</v>
          </cell>
        </row>
        <row r="35">
          <cell r="G35">
            <v>6.6</v>
          </cell>
        </row>
        <row r="36">
          <cell r="G36">
            <v>12.7</v>
          </cell>
        </row>
        <row r="40">
          <cell r="G40">
            <v>7.4</v>
          </cell>
        </row>
        <row r="41">
          <cell r="G41">
            <v>11.3</v>
          </cell>
        </row>
        <row r="42">
          <cell r="G42">
            <v>-4.8</v>
          </cell>
        </row>
        <row r="43">
          <cell r="G43">
            <v>15.1</v>
          </cell>
        </row>
        <row r="44">
          <cell r="G44">
            <v>7.3</v>
          </cell>
        </row>
        <row r="45">
          <cell r="G45">
            <v>4</v>
          </cell>
        </row>
        <row r="46">
          <cell r="G46">
            <v>8.1</v>
          </cell>
        </row>
        <row r="47">
          <cell r="G47">
            <v>3.6</v>
          </cell>
        </row>
        <row r="48">
          <cell r="G48">
            <v>10.5</v>
          </cell>
        </row>
        <row r="49">
          <cell r="G49">
            <v>11.7</v>
          </cell>
        </row>
        <row r="50">
          <cell r="G50">
            <v>9.3</v>
          </cell>
        </row>
        <row r="58">
          <cell r="G58">
            <v>8.9</v>
          </cell>
        </row>
        <row r="59">
          <cell r="G59">
            <v>7</v>
          </cell>
        </row>
        <row r="60">
          <cell r="G60">
            <v>10.2</v>
          </cell>
        </row>
        <row r="61">
          <cell r="G61">
            <v>7.3</v>
          </cell>
        </row>
        <row r="62">
          <cell r="G62">
            <v>9.1</v>
          </cell>
        </row>
        <row r="63">
          <cell r="G63">
            <v>10.3</v>
          </cell>
        </row>
        <row r="64">
          <cell r="G64">
            <v>7</v>
          </cell>
        </row>
        <row r="65">
          <cell r="G65">
            <v>9.2</v>
          </cell>
        </row>
        <row r="66">
          <cell r="G66">
            <v>7.8</v>
          </cell>
        </row>
        <row r="67">
          <cell r="G67">
            <v>7.9</v>
          </cell>
        </row>
        <row r="68">
          <cell r="G68">
            <v>8.9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B6">
            <v>4036302.243296458</v>
          </cell>
          <cell r="C6">
            <v>9.4501001</v>
          </cell>
        </row>
        <row r="7">
          <cell r="B7">
            <v>248779.04602531454</v>
          </cell>
          <cell r="C7">
            <v>9.95001099999999</v>
          </cell>
        </row>
        <row r="8">
          <cell r="B8">
            <v>280786.0234062997</v>
          </cell>
          <cell r="C8">
            <v>9.676599999999993</v>
          </cell>
        </row>
        <row r="9">
          <cell r="B9">
            <v>1004180.5052677743</v>
          </cell>
          <cell r="C9">
            <v>9.051000000000016</v>
          </cell>
        </row>
        <row r="10">
          <cell r="B10">
            <v>1017794.162280595</v>
          </cell>
          <cell r="C10">
            <v>9.761470000000003</v>
          </cell>
        </row>
        <row r="11">
          <cell r="B11">
            <v>946243.7130479481</v>
          </cell>
          <cell r="C11">
            <v>5.770747</v>
          </cell>
        </row>
        <row r="12">
          <cell r="B12">
            <v>1030715.9217251099</v>
          </cell>
          <cell r="C12">
            <v>10.06141000000001</v>
          </cell>
        </row>
        <row r="13">
          <cell r="B13">
            <v>872957.0522666295</v>
          </cell>
          <cell r="C13">
            <v>9.051000000000016</v>
          </cell>
        </row>
        <row r="14">
          <cell r="B14">
            <v>707029.0801995724</v>
          </cell>
          <cell r="C14">
            <v>9.350999999999999</v>
          </cell>
        </row>
        <row r="15">
          <cell r="B15">
            <v>1108083.3530685473</v>
          </cell>
          <cell r="C15">
            <v>9.350999999999999</v>
          </cell>
        </row>
        <row r="16">
          <cell r="B16">
            <v>213941.50722368795</v>
          </cell>
          <cell r="C16">
            <v>9.350999999999999</v>
          </cell>
        </row>
        <row r="17">
          <cell r="B17">
            <v>97016.07494903647</v>
          </cell>
          <cell r="C17">
            <v>9.264129999999994</v>
          </cell>
        </row>
        <row r="21">
          <cell r="B21">
            <v>11803897.99763507</v>
          </cell>
          <cell r="D21">
            <v>9.16309409715804</v>
          </cell>
        </row>
        <row r="23">
          <cell r="B23">
            <v>10211538.808043752</v>
          </cell>
          <cell r="D23">
            <v>8.9928</v>
          </cell>
        </row>
        <row r="24">
          <cell r="B24">
            <v>1592359.1895913184</v>
          </cell>
          <cell r="D24">
            <v>10.267938689832</v>
          </cell>
        </row>
        <row r="26">
          <cell r="B26">
            <v>10092443.871478893</v>
          </cell>
          <cell r="D26">
            <v>9.06100000000001</v>
          </cell>
        </row>
        <row r="27">
          <cell r="B27">
            <v>1711454.1261561774</v>
          </cell>
          <cell r="D27">
            <v>9.76905157498153</v>
          </cell>
        </row>
        <row r="31">
          <cell r="B31">
            <v>2724250.3</v>
          </cell>
          <cell r="C31">
            <v>5.9</v>
          </cell>
        </row>
        <row r="33">
          <cell r="B33">
            <v>342939.9</v>
          </cell>
          <cell r="C33">
            <v>11.2</v>
          </cell>
        </row>
        <row r="34">
          <cell r="B34">
            <v>19787.9</v>
          </cell>
          <cell r="C34">
            <v>18.4</v>
          </cell>
        </row>
        <row r="35">
          <cell r="B35">
            <v>70720.8</v>
          </cell>
          <cell r="C35">
            <v>1.5</v>
          </cell>
        </row>
        <row r="36">
          <cell r="B36">
            <v>289922.7</v>
          </cell>
          <cell r="C36">
            <v>2.3</v>
          </cell>
        </row>
        <row r="37">
          <cell r="B37">
            <v>10841.3</v>
          </cell>
          <cell r="C37">
            <v>11</v>
          </cell>
        </row>
        <row r="38">
          <cell r="B38">
            <v>47563.4</v>
          </cell>
          <cell r="C38">
            <v>14.1</v>
          </cell>
        </row>
        <row r="39">
          <cell r="B39">
            <v>124282.3</v>
          </cell>
          <cell r="C39">
            <v>17.2</v>
          </cell>
        </row>
        <row r="40">
          <cell r="B40">
            <v>36218.6</v>
          </cell>
          <cell r="C40">
            <v>-11.3</v>
          </cell>
        </row>
        <row r="41">
          <cell r="B41">
            <v>6489.5</v>
          </cell>
          <cell r="C41">
            <v>4.2</v>
          </cell>
        </row>
        <row r="42">
          <cell r="B42">
            <v>535.2</v>
          </cell>
          <cell r="C42">
            <v>9.6</v>
          </cell>
        </row>
        <row r="43">
          <cell r="B43">
            <v>494.8</v>
          </cell>
          <cell r="C43">
            <v>52.4</v>
          </cell>
        </row>
        <row r="44">
          <cell r="B44">
            <v>142511.2</v>
          </cell>
          <cell r="C44">
            <v>6.3</v>
          </cell>
        </row>
        <row r="45">
          <cell r="B45">
            <v>104955.6</v>
          </cell>
          <cell r="C45">
            <v>2.1</v>
          </cell>
        </row>
        <row r="46">
          <cell r="B46">
            <v>31083.7</v>
          </cell>
          <cell r="C46">
            <v>17.9</v>
          </cell>
        </row>
        <row r="47">
          <cell r="B47">
            <v>1673.9</v>
          </cell>
          <cell r="C47">
            <v>5.2</v>
          </cell>
        </row>
        <row r="48">
          <cell r="B48">
            <v>43523.1</v>
          </cell>
          <cell r="C48">
            <v>6.2</v>
          </cell>
        </row>
        <row r="49">
          <cell r="B49">
            <v>27730.9</v>
          </cell>
          <cell r="C49">
            <v>12.9</v>
          </cell>
        </row>
        <row r="50">
          <cell r="B50">
            <v>582439.9</v>
          </cell>
          <cell r="C50">
            <v>9.1</v>
          </cell>
        </row>
        <row r="51">
          <cell r="B51">
            <v>72386.4</v>
          </cell>
          <cell r="C51">
            <v>5.4</v>
          </cell>
        </row>
        <row r="52">
          <cell r="B52">
            <v>59197.1</v>
          </cell>
          <cell r="C52">
            <v>13.4</v>
          </cell>
        </row>
        <row r="53">
          <cell r="B53">
            <v>614930.8</v>
          </cell>
          <cell r="C53">
            <v>0.4</v>
          </cell>
        </row>
        <row r="54">
          <cell r="B54">
            <v>32760.6</v>
          </cell>
          <cell r="C54">
            <v>11.1</v>
          </cell>
        </row>
        <row r="55">
          <cell r="B55">
            <v>61260.7</v>
          </cell>
          <cell r="C55">
            <v>-1.2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1">
          <cell r="C11">
            <v>99.37024546</v>
          </cell>
          <cell r="D11">
            <v>102.05425093</v>
          </cell>
          <cell r="E11">
            <v>101.64945916</v>
          </cell>
        </row>
        <row r="12">
          <cell r="C12">
            <v>98.44104102</v>
          </cell>
          <cell r="D12">
            <v>101.12259055</v>
          </cell>
          <cell r="E12">
            <v>101.4318532</v>
          </cell>
        </row>
        <row r="19">
          <cell r="C19">
            <v>100.0307721</v>
          </cell>
          <cell r="D19">
            <v>100.92540939</v>
          </cell>
          <cell r="E19">
            <v>100.67236449</v>
          </cell>
        </row>
        <row r="20">
          <cell r="C20">
            <v>99.82073678</v>
          </cell>
          <cell r="D20">
            <v>104.86240352</v>
          </cell>
          <cell r="E20">
            <v>103.01624835</v>
          </cell>
        </row>
        <row r="21">
          <cell r="C21">
            <v>99.72326571</v>
          </cell>
          <cell r="D21">
            <v>100.60458948</v>
          </cell>
          <cell r="E21">
            <v>100.52312231</v>
          </cell>
        </row>
        <row r="22">
          <cell r="C22">
            <v>99.02562542</v>
          </cell>
          <cell r="D22">
            <v>102.94207146</v>
          </cell>
          <cell r="E22">
            <v>102.80037221</v>
          </cell>
        </row>
        <row r="23">
          <cell r="C23">
            <v>100.03008144</v>
          </cell>
          <cell r="D23">
            <v>101.15443549</v>
          </cell>
          <cell r="E23">
            <v>100.42250169</v>
          </cell>
        </row>
        <row r="24">
          <cell r="C24">
            <v>100</v>
          </cell>
          <cell r="D24">
            <v>101.49585525</v>
          </cell>
          <cell r="E24">
            <v>101.692884</v>
          </cell>
        </row>
        <row r="25">
          <cell r="C25">
            <v>100.35514646</v>
          </cell>
          <cell r="D25">
            <v>99.52799809</v>
          </cell>
          <cell r="E25">
            <v>99.25894881</v>
          </cell>
        </row>
        <row r="26">
          <cell r="C26">
            <v>99.08097607</v>
          </cell>
          <cell r="D26">
            <v>102.0289978</v>
          </cell>
          <cell r="E26">
            <v>102.06885601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H6" t="str">
            <v>—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020447_1"/>
    </sheetNames>
    <sheetDataSet>
      <sheetData sheetId="0">
        <row r="6">
          <cell r="E6">
            <v>11</v>
          </cell>
        </row>
        <row r="7">
          <cell r="E7" t="str">
            <v>  </v>
          </cell>
        </row>
        <row r="8">
          <cell r="E8">
            <v>-12.7</v>
          </cell>
        </row>
        <row r="9">
          <cell r="E9">
            <v>35</v>
          </cell>
        </row>
        <row r="10">
          <cell r="E10">
            <v>41.3</v>
          </cell>
        </row>
        <row r="11">
          <cell r="E11" t="str">
            <v>  </v>
          </cell>
        </row>
        <row r="12">
          <cell r="E12">
            <v>-17.7</v>
          </cell>
        </row>
        <row r="13">
          <cell r="E13">
            <v>11.5</v>
          </cell>
        </row>
        <row r="14">
          <cell r="E14" t="str">
            <v>  </v>
          </cell>
        </row>
        <row r="15">
          <cell r="E15">
            <v>-26.2</v>
          </cell>
        </row>
        <row r="16">
          <cell r="E16">
            <v>42.6</v>
          </cell>
        </row>
        <row r="17">
          <cell r="E17">
            <v>-1.9</v>
          </cell>
        </row>
        <row r="18">
          <cell r="E18" t="str">
            <v>  </v>
          </cell>
        </row>
        <row r="19">
          <cell r="E19">
            <v>-5.5</v>
          </cell>
        </row>
        <row r="20">
          <cell r="E20">
            <v>41.9</v>
          </cell>
        </row>
        <row r="21">
          <cell r="E21">
            <v>76.9</v>
          </cell>
        </row>
        <row r="22">
          <cell r="E22">
            <v>48.1</v>
          </cell>
        </row>
        <row r="23">
          <cell r="E23">
            <v>77.2</v>
          </cell>
        </row>
        <row r="26">
          <cell r="E26">
            <v>16.6</v>
          </cell>
        </row>
        <row r="27">
          <cell r="E27">
            <v>-4.2</v>
          </cell>
        </row>
        <row r="28">
          <cell r="E28">
            <v>-16.1</v>
          </cell>
        </row>
        <row r="29">
          <cell r="E29">
            <v>24.5</v>
          </cell>
        </row>
        <row r="30">
          <cell r="E30" t="str">
            <v>  </v>
          </cell>
        </row>
        <row r="31">
          <cell r="E31">
            <v>34.5</v>
          </cell>
        </row>
        <row r="32">
          <cell r="E32">
            <v>-54.8</v>
          </cell>
        </row>
        <row r="33">
          <cell r="E33">
            <v>-2.5</v>
          </cell>
        </row>
        <row r="34">
          <cell r="E34">
            <v>-36.7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4902oyyp_20181212022027020"/>
    </sheetNames>
    <sheetDataSet>
      <sheetData sheetId="0">
        <row r="7">
          <cell r="G7">
            <v>1911343.9373</v>
          </cell>
          <cell r="H7">
            <v>34.8619</v>
          </cell>
          <cell r="M7">
            <v>951232.2342</v>
          </cell>
          <cell r="N7">
            <v>-10.1343</v>
          </cell>
          <cell r="S7">
            <v>960111.7031</v>
          </cell>
          <cell r="T7">
            <v>167.6228</v>
          </cell>
        </row>
        <row r="8">
          <cell r="G8">
            <v>1778194.1735</v>
          </cell>
          <cell r="H8">
            <v>32.8389</v>
          </cell>
        </row>
        <row r="9">
          <cell r="G9">
            <v>6691.1414</v>
          </cell>
          <cell r="H9">
            <v>143.2058</v>
          </cell>
        </row>
        <row r="10">
          <cell r="G10">
            <v>10142.0783</v>
          </cell>
          <cell r="H10">
            <v>-71.512</v>
          </cell>
        </row>
        <row r="11">
          <cell r="G11">
            <v>38617.5268</v>
          </cell>
          <cell r="H11">
            <v>1209.2689</v>
          </cell>
        </row>
        <row r="12">
          <cell r="G12">
            <v>77159.1134</v>
          </cell>
          <cell r="H12">
            <v>106.6781</v>
          </cell>
        </row>
        <row r="14">
          <cell r="G14">
            <v>9.2874</v>
          </cell>
          <cell r="H14">
            <v>-40.8178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D10" sqref="D10"/>
    </sheetView>
  </sheetViews>
  <sheetFormatPr defaultColWidth="8.00390625" defaultRowHeight="14.25"/>
  <cols>
    <col min="1" max="1" width="20.875" style="279" bestFit="1" customWidth="1"/>
    <col min="2" max="2" width="8.00390625" style="279" customWidth="1"/>
    <col min="3" max="3" width="13.875" style="279" customWidth="1"/>
    <col min="4" max="4" width="17.625" style="279" customWidth="1"/>
    <col min="5" max="5" width="13.125" style="279" customWidth="1"/>
    <col min="6" max="7" width="8.00390625" style="117" customWidth="1"/>
    <col min="8" max="11" width="7.375" style="117" customWidth="1"/>
    <col min="12" max="16384" width="8.00390625" style="117" customWidth="1"/>
  </cols>
  <sheetData>
    <row r="1" spans="1:5" ht="35.25" customHeight="1">
      <c r="A1" s="353" t="s">
        <v>0</v>
      </c>
      <c r="B1" s="353"/>
      <c r="C1" s="353"/>
      <c r="D1" s="353"/>
      <c r="E1" s="353"/>
    </row>
    <row r="2" spans="1:5" ht="35.25" customHeight="1">
      <c r="A2" s="280"/>
      <c r="B2" s="280"/>
      <c r="C2" s="280"/>
      <c r="D2" s="280"/>
      <c r="E2" s="280"/>
    </row>
    <row r="3" spans="1:5" ht="35.25" customHeight="1">
      <c r="A3" s="281" t="s">
        <v>1</v>
      </c>
      <c r="B3" s="282" t="s">
        <v>2</v>
      </c>
      <c r="C3" s="282" t="s">
        <v>3</v>
      </c>
      <c r="D3" s="282" t="s">
        <v>4</v>
      </c>
      <c r="E3" s="283" t="s">
        <v>5</v>
      </c>
    </row>
    <row r="4" spans="1:5" ht="35.25" customHeight="1">
      <c r="A4" s="281" t="s">
        <v>6</v>
      </c>
      <c r="B4" s="282" t="s">
        <v>7</v>
      </c>
      <c r="C4" s="284" t="s">
        <v>8</v>
      </c>
      <c r="D4" s="285" t="s">
        <v>9</v>
      </c>
      <c r="E4" s="285" t="s">
        <v>9</v>
      </c>
    </row>
    <row r="5" spans="1:5" ht="35.25" customHeight="1">
      <c r="A5" s="281" t="s">
        <v>10</v>
      </c>
      <c r="B5" s="282" t="s">
        <v>7</v>
      </c>
      <c r="C5" s="286" t="s">
        <v>11</v>
      </c>
      <c r="D5" s="287">
        <v>0.075</v>
      </c>
      <c r="E5" s="287">
        <v>0.075</v>
      </c>
    </row>
    <row r="6" spans="1:5" ht="35.25" customHeight="1">
      <c r="A6" s="281" t="s">
        <v>12</v>
      </c>
      <c r="B6" s="282" t="s">
        <v>7</v>
      </c>
      <c r="C6" s="286" t="s">
        <v>11</v>
      </c>
      <c r="D6" s="287">
        <v>0.115</v>
      </c>
      <c r="E6" s="287">
        <v>0.13</v>
      </c>
    </row>
    <row r="7" spans="1:5" ht="35.25" customHeight="1">
      <c r="A7" s="281" t="s">
        <v>13</v>
      </c>
      <c r="B7" s="282" t="s">
        <v>7</v>
      </c>
      <c r="C7" s="286" t="s">
        <v>11</v>
      </c>
      <c r="D7" s="287">
        <v>0.105</v>
      </c>
      <c r="E7" s="287">
        <v>0.115</v>
      </c>
    </row>
    <row r="8" spans="1:5" ht="35.25" customHeight="1">
      <c r="A8" s="281" t="s">
        <v>14</v>
      </c>
      <c r="B8" s="282" t="s">
        <v>7</v>
      </c>
      <c r="C8" s="288" t="s">
        <v>15</v>
      </c>
      <c r="D8" s="289">
        <v>0.15</v>
      </c>
      <c r="E8" s="290" t="s">
        <v>11</v>
      </c>
    </row>
    <row r="9" spans="1:5" ht="35.25" customHeight="1">
      <c r="A9" s="281" t="s">
        <v>16</v>
      </c>
      <c r="B9" s="282" t="s">
        <v>7</v>
      </c>
      <c r="C9" s="291" t="s">
        <v>17</v>
      </c>
      <c r="D9" s="290" t="s">
        <v>18</v>
      </c>
      <c r="E9" s="290" t="s">
        <v>19</v>
      </c>
    </row>
    <row r="10" spans="1:5" ht="35.25" customHeight="1">
      <c r="A10" s="281" t="s">
        <v>20</v>
      </c>
      <c r="B10" s="282" t="s">
        <v>7</v>
      </c>
      <c r="C10" s="292" t="s">
        <v>11</v>
      </c>
      <c r="D10" s="290" t="s">
        <v>21</v>
      </c>
      <c r="E10" s="289">
        <v>0.09</v>
      </c>
    </row>
    <row r="11" spans="1:5" ht="35.25" customHeight="1">
      <c r="A11" s="281" t="s">
        <v>22</v>
      </c>
      <c r="B11" s="282" t="s">
        <v>7</v>
      </c>
      <c r="C11" s="288" t="s">
        <v>23</v>
      </c>
      <c r="D11" s="293" t="s">
        <v>24</v>
      </c>
      <c r="E11" s="293" t="s">
        <v>25</v>
      </c>
    </row>
    <row r="12" spans="1:5" ht="35.25" customHeight="1">
      <c r="A12" s="281" t="s">
        <v>26</v>
      </c>
      <c r="B12" s="282" t="s">
        <v>27</v>
      </c>
      <c r="C12" s="286" t="s">
        <v>28</v>
      </c>
      <c r="D12" s="290" t="s">
        <v>29</v>
      </c>
      <c r="E12" s="290" t="s">
        <v>30</v>
      </c>
    </row>
    <row r="13" spans="1:5" ht="35.25" customHeight="1">
      <c r="A13" s="281" t="s">
        <v>31</v>
      </c>
      <c r="B13" s="282" t="s">
        <v>7</v>
      </c>
      <c r="C13" s="294" t="s">
        <v>32</v>
      </c>
      <c r="D13" s="290" t="s">
        <v>33</v>
      </c>
      <c r="E13" s="290" t="s">
        <v>11</v>
      </c>
    </row>
    <row r="14" spans="1:5" ht="35.25" customHeight="1">
      <c r="A14" s="281" t="s">
        <v>34</v>
      </c>
      <c r="B14" s="282" t="s">
        <v>7</v>
      </c>
      <c r="C14" s="295" t="s">
        <v>35</v>
      </c>
      <c r="D14" s="296" t="s">
        <v>35</v>
      </c>
      <c r="E14" s="296" t="s">
        <v>11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D11" sqref="D11"/>
    </sheetView>
  </sheetViews>
  <sheetFormatPr defaultColWidth="8.00390625" defaultRowHeight="14.25"/>
  <cols>
    <col min="1" max="1" width="24.50390625" style="0" customWidth="1"/>
    <col min="2" max="2" width="12.125" style="0" customWidth="1"/>
    <col min="3" max="3" width="15.125" style="0" customWidth="1"/>
    <col min="4" max="4" width="11.50390625" style="0" customWidth="1"/>
  </cols>
  <sheetData>
    <row r="1" spans="1:4" ht="19.5" customHeight="1">
      <c r="A1" s="380" t="s">
        <v>194</v>
      </c>
      <c r="B1" s="380"/>
      <c r="C1" s="381"/>
      <c r="D1" s="381"/>
    </row>
    <row r="2" spans="1:4" ht="15.75">
      <c r="A2" s="172"/>
      <c r="B2" s="172"/>
      <c r="C2" s="172"/>
      <c r="D2" s="172"/>
    </row>
    <row r="3" spans="1:4" ht="17.25">
      <c r="A3" s="382"/>
      <c r="B3" s="382"/>
      <c r="C3" s="382"/>
      <c r="D3" s="173"/>
    </row>
    <row r="4" spans="1:4" ht="24" customHeight="1">
      <c r="A4" s="174" t="s">
        <v>76</v>
      </c>
      <c r="B4" s="174" t="s">
        <v>136</v>
      </c>
      <c r="C4" s="163" t="s">
        <v>195</v>
      </c>
      <c r="D4" s="164" t="s">
        <v>196</v>
      </c>
    </row>
    <row r="5" spans="1:4" ht="24.75" customHeight="1">
      <c r="A5" s="175" t="s">
        <v>197</v>
      </c>
      <c r="B5" s="176" t="s">
        <v>41</v>
      </c>
      <c r="C5" s="177">
        <f>'[5]Sheet1'!B21/10000</f>
        <v>1180.389799763507</v>
      </c>
      <c r="D5" s="178">
        <f>ROUND('[5]Sheet1'!D21,1)</f>
        <v>9.2</v>
      </c>
    </row>
    <row r="6" spans="1:4" ht="24.75" customHeight="1">
      <c r="A6" s="179" t="s">
        <v>198</v>
      </c>
      <c r="B6" s="180" t="s">
        <v>41</v>
      </c>
      <c r="C6" s="181"/>
      <c r="D6" s="182"/>
    </row>
    <row r="7" spans="1:4" ht="24.75" customHeight="1">
      <c r="A7" s="183" t="s">
        <v>199</v>
      </c>
      <c r="B7" s="180" t="s">
        <v>41</v>
      </c>
      <c r="C7" s="181">
        <f>'[5]Sheet1'!B23/10000</f>
        <v>1021.1538808043751</v>
      </c>
      <c r="D7" s="182">
        <f>ROUND('[5]Sheet1'!D23,1)</f>
        <v>9</v>
      </c>
    </row>
    <row r="8" spans="1:4" ht="24.75" customHeight="1">
      <c r="A8" s="183" t="s">
        <v>200</v>
      </c>
      <c r="B8" s="180" t="s">
        <v>41</v>
      </c>
      <c r="C8" s="181">
        <f>'[5]Sheet1'!B24/10000</f>
        <v>159.23591895913182</v>
      </c>
      <c r="D8" s="182">
        <f>ROUND('[5]Sheet1'!D24,1)</f>
        <v>10.3</v>
      </c>
    </row>
    <row r="9" spans="1:4" ht="24.75" customHeight="1">
      <c r="A9" s="179" t="s">
        <v>201</v>
      </c>
      <c r="B9" s="180" t="s">
        <v>41</v>
      </c>
      <c r="C9" s="181"/>
      <c r="D9" s="182"/>
    </row>
    <row r="10" spans="1:4" ht="24.75" customHeight="1">
      <c r="A10" s="183" t="s">
        <v>202</v>
      </c>
      <c r="B10" s="180" t="s">
        <v>41</v>
      </c>
      <c r="C10" s="181">
        <f>'[5]Sheet1'!B26/10000</f>
        <v>1009.2443871478893</v>
      </c>
      <c r="D10" s="182">
        <f>ROUND('[5]Sheet1'!D26,1)</f>
        <v>9.1</v>
      </c>
    </row>
    <row r="11" spans="1:4" ht="24.75" customHeight="1">
      <c r="A11" s="183" t="s">
        <v>203</v>
      </c>
      <c r="B11" s="180" t="s">
        <v>41</v>
      </c>
      <c r="C11" s="181">
        <f>'[5]Sheet1'!B27/10000</f>
        <v>171.14541261561774</v>
      </c>
      <c r="D11" s="182">
        <f>ROUND('[5]Sheet1'!D27,1)</f>
        <v>9.8</v>
      </c>
    </row>
    <row r="12" spans="1:4" ht="24.75" customHeight="1">
      <c r="A12" s="184"/>
      <c r="B12" s="180"/>
      <c r="C12" s="185"/>
      <c r="D12" s="186"/>
    </row>
    <row r="13" spans="1:5" ht="24.75" customHeight="1">
      <c r="A13" s="184" t="s">
        <v>204</v>
      </c>
      <c r="B13" s="180"/>
      <c r="C13" s="187"/>
      <c r="D13" s="188"/>
      <c r="E13" s="9"/>
    </row>
    <row r="14" spans="1:4" ht="24.75" customHeight="1">
      <c r="A14" s="109" t="s">
        <v>205</v>
      </c>
      <c r="B14" s="189" t="s">
        <v>206</v>
      </c>
      <c r="C14" s="190"/>
      <c r="D14" s="111"/>
    </row>
    <row r="15" spans="1:4" ht="24.75" customHeight="1">
      <c r="A15" s="109" t="s">
        <v>207</v>
      </c>
      <c r="B15" s="189" t="s">
        <v>206</v>
      </c>
      <c r="C15" s="190"/>
      <c r="D15" s="111"/>
    </row>
    <row r="16" spans="1:4" ht="24.75" customHeight="1">
      <c r="A16" s="109" t="s">
        <v>208</v>
      </c>
      <c r="B16" s="180" t="s">
        <v>41</v>
      </c>
      <c r="C16" s="190"/>
      <c r="D16" s="111"/>
    </row>
    <row r="17" spans="1:4" ht="24.75" customHeight="1">
      <c r="A17" s="191" t="s">
        <v>209</v>
      </c>
      <c r="B17" s="192" t="s">
        <v>210</v>
      </c>
      <c r="C17" s="193"/>
      <c r="D17" s="114"/>
    </row>
    <row r="18" spans="1:4" ht="17.25">
      <c r="A18" s="159" t="s">
        <v>211</v>
      </c>
      <c r="B18" s="159"/>
      <c r="C18" s="194"/>
      <c r="D18" s="194"/>
    </row>
  </sheetData>
  <sheetProtection/>
  <mergeCells count="2">
    <mergeCell ref="A1:D1"/>
    <mergeCell ref="A3:C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C6" sqref="C6"/>
    </sheetView>
  </sheetViews>
  <sheetFormatPr defaultColWidth="8.00390625" defaultRowHeight="14.25"/>
  <cols>
    <col min="1" max="1" width="36.25390625" style="0" customWidth="1"/>
    <col min="2" max="2" width="17.50390625" style="0" customWidth="1"/>
    <col min="3" max="3" width="12.625" style="0" customWidth="1"/>
  </cols>
  <sheetData>
    <row r="1" spans="1:3" ht="42.75" customHeight="1">
      <c r="A1" s="383" t="s">
        <v>212</v>
      </c>
      <c r="B1" s="383"/>
      <c r="C1" s="383"/>
    </row>
    <row r="2" spans="1:3" ht="6.75" customHeight="1">
      <c r="A2" s="160"/>
      <c r="B2" s="160"/>
      <c r="C2" s="160"/>
    </row>
    <row r="3" spans="1:3" ht="15.75" customHeight="1">
      <c r="A3" s="161"/>
      <c r="B3" s="384"/>
      <c r="C3" s="384"/>
    </row>
    <row r="4" spans="1:3" ht="32.25" customHeight="1">
      <c r="A4" s="162" t="s">
        <v>76</v>
      </c>
      <c r="B4" s="163" t="s">
        <v>213</v>
      </c>
      <c r="C4" s="164" t="s">
        <v>121</v>
      </c>
    </row>
    <row r="5" spans="1:3" ht="17.25">
      <c r="A5" s="165" t="s">
        <v>214</v>
      </c>
      <c r="B5" s="166">
        <f>'[5]Sheet1'!$B31/10000</f>
        <v>272.42503</v>
      </c>
      <c r="C5" s="167">
        <f>ROUND('[5]Sheet1'!$C$31,1)</f>
        <v>5.9</v>
      </c>
    </row>
    <row r="6" spans="1:3" ht="21" customHeight="1">
      <c r="A6" s="165" t="s">
        <v>215</v>
      </c>
      <c r="B6" s="166">
        <f>'[5]Sheet1'!$B33/10000</f>
        <v>34.29399</v>
      </c>
      <c r="C6" s="168">
        <f>ROUND('[5]Sheet1'!$C33,1)</f>
        <v>11.2</v>
      </c>
    </row>
    <row r="7" spans="1:3" ht="21" customHeight="1">
      <c r="A7" s="165" t="s">
        <v>216</v>
      </c>
      <c r="B7" s="166">
        <f>'[5]Sheet1'!$B34/10000</f>
        <v>1.97879</v>
      </c>
      <c r="C7" s="168">
        <f>ROUND('[5]Sheet1'!$C34,1)</f>
        <v>18.4</v>
      </c>
    </row>
    <row r="8" spans="1:3" ht="21" customHeight="1">
      <c r="A8" s="165" t="s">
        <v>217</v>
      </c>
      <c r="B8" s="166">
        <f>'[5]Sheet1'!$B35/10000</f>
        <v>7.072080000000001</v>
      </c>
      <c r="C8" s="168">
        <f>ROUND('[5]Sheet1'!$C35,1)</f>
        <v>1.5</v>
      </c>
    </row>
    <row r="9" spans="1:3" ht="21" customHeight="1">
      <c r="A9" s="165" t="s">
        <v>218</v>
      </c>
      <c r="B9" s="166">
        <f>'[5]Sheet1'!$B36/10000</f>
        <v>28.99227</v>
      </c>
      <c r="C9" s="168">
        <f>ROUND('[5]Sheet1'!$C36,1)</f>
        <v>2.3</v>
      </c>
    </row>
    <row r="10" spans="1:3" ht="21" customHeight="1">
      <c r="A10" s="165" t="s">
        <v>219</v>
      </c>
      <c r="B10" s="166">
        <f>'[5]Sheet1'!$B37/10000</f>
        <v>1.08413</v>
      </c>
      <c r="C10" s="168">
        <f>ROUND('[5]Sheet1'!$C37,1)</f>
        <v>11</v>
      </c>
    </row>
    <row r="11" spans="1:3" ht="21" customHeight="1">
      <c r="A11" s="165" t="s">
        <v>220</v>
      </c>
      <c r="B11" s="166">
        <f>'[5]Sheet1'!$B38/10000</f>
        <v>4.75634</v>
      </c>
      <c r="C11" s="168">
        <f>ROUND('[5]Sheet1'!$C38,1)</f>
        <v>14.1</v>
      </c>
    </row>
    <row r="12" spans="1:3" ht="21" customHeight="1">
      <c r="A12" s="165" t="s">
        <v>221</v>
      </c>
      <c r="B12" s="166">
        <f>'[5]Sheet1'!$B39/10000</f>
        <v>12.428230000000001</v>
      </c>
      <c r="C12" s="168">
        <f>ROUND('[5]Sheet1'!$C39,1)</f>
        <v>17.2</v>
      </c>
    </row>
    <row r="13" spans="1:3" ht="21" customHeight="1">
      <c r="A13" s="165" t="s">
        <v>222</v>
      </c>
      <c r="B13" s="166">
        <f>'[5]Sheet1'!$B40/10000</f>
        <v>3.62186</v>
      </c>
      <c r="C13" s="168">
        <f>ROUND('[5]Sheet1'!$C40,1)</f>
        <v>-11.3</v>
      </c>
    </row>
    <row r="14" spans="1:3" ht="21" customHeight="1">
      <c r="A14" s="165" t="s">
        <v>223</v>
      </c>
      <c r="B14" s="166">
        <f>'[5]Sheet1'!$B41/10000</f>
        <v>0.64895</v>
      </c>
      <c r="C14" s="168">
        <f>ROUND('[5]Sheet1'!$C41,1)</f>
        <v>4.2</v>
      </c>
    </row>
    <row r="15" spans="1:3" ht="21" customHeight="1">
      <c r="A15" s="165" t="s">
        <v>224</v>
      </c>
      <c r="B15" s="166">
        <f>'[5]Sheet1'!$B42/10000</f>
        <v>0.053520000000000005</v>
      </c>
      <c r="C15" s="168">
        <f>ROUND('[5]Sheet1'!$C42,1)</f>
        <v>9.6</v>
      </c>
    </row>
    <row r="16" spans="1:3" ht="21" customHeight="1">
      <c r="A16" s="165" t="s">
        <v>225</v>
      </c>
      <c r="B16" s="166">
        <f>'[5]Sheet1'!$B43/10000</f>
        <v>0.04948</v>
      </c>
      <c r="C16" s="168">
        <f>ROUND('[5]Sheet1'!$C43,1)</f>
        <v>52.4</v>
      </c>
    </row>
    <row r="17" spans="1:3" ht="21" customHeight="1">
      <c r="A17" s="165" t="s">
        <v>226</v>
      </c>
      <c r="B17" s="166">
        <f>'[5]Sheet1'!$B44/10000</f>
        <v>14.251120000000002</v>
      </c>
      <c r="C17" s="168">
        <f>ROUND('[5]Sheet1'!$C44,1)</f>
        <v>6.3</v>
      </c>
    </row>
    <row r="18" spans="1:3" ht="21" customHeight="1">
      <c r="A18" s="165" t="s">
        <v>227</v>
      </c>
      <c r="B18" s="166">
        <f>'[5]Sheet1'!$B45/10000</f>
        <v>10.495560000000001</v>
      </c>
      <c r="C18" s="168">
        <f>ROUND('[5]Sheet1'!$C45,1)</f>
        <v>2.1</v>
      </c>
    </row>
    <row r="19" spans="1:3" ht="21" customHeight="1">
      <c r="A19" s="165" t="s">
        <v>228</v>
      </c>
      <c r="B19" s="166">
        <f>'[5]Sheet1'!$B46/10000</f>
        <v>3.10837</v>
      </c>
      <c r="C19" s="168">
        <f>ROUND('[5]Sheet1'!$C46,1)</f>
        <v>17.9</v>
      </c>
    </row>
    <row r="20" spans="1:3" ht="21" customHeight="1">
      <c r="A20" s="165" t="s">
        <v>229</v>
      </c>
      <c r="B20" s="166">
        <f>'[5]Sheet1'!$B47/10000</f>
        <v>0.16739</v>
      </c>
      <c r="C20" s="168">
        <f>ROUND('[5]Sheet1'!$C47,1)</f>
        <v>5.2</v>
      </c>
    </row>
    <row r="21" spans="1:3" ht="21" customHeight="1">
      <c r="A21" s="165" t="s">
        <v>230</v>
      </c>
      <c r="B21" s="166">
        <f>'[5]Sheet1'!$B48/10000</f>
        <v>4.35231</v>
      </c>
      <c r="C21" s="168">
        <f>ROUND('[5]Sheet1'!$C48,1)</f>
        <v>6.2</v>
      </c>
    </row>
    <row r="22" spans="1:3" ht="21" customHeight="1">
      <c r="A22" s="165" t="s">
        <v>231</v>
      </c>
      <c r="B22" s="166">
        <f>'[5]Sheet1'!$B49/10000</f>
        <v>2.7730900000000003</v>
      </c>
      <c r="C22" s="168">
        <f>ROUND('[5]Sheet1'!$C49,1)</f>
        <v>12.9</v>
      </c>
    </row>
    <row r="23" spans="1:3" ht="21" customHeight="1">
      <c r="A23" s="165" t="s">
        <v>232</v>
      </c>
      <c r="B23" s="166">
        <f>'[5]Sheet1'!$B50/10000</f>
        <v>58.243990000000004</v>
      </c>
      <c r="C23" s="168">
        <f>ROUND('[5]Sheet1'!$C50,1)</f>
        <v>9.1</v>
      </c>
    </row>
    <row r="24" spans="1:3" ht="21" customHeight="1">
      <c r="A24" s="165" t="s">
        <v>233</v>
      </c>
      <c r="B24" s="166">
        <f>'[5]Sheet1'!$B51/10000</f>
        <v>7.238639999999999</v>
      </c>
      <c r="C24" s="168">
        <f>ROUND('[5]Sheet1'!$C51,1)</f>
        <v>5.4</v>
      </c>
    </row>
    <row r="25" spans="1:3" ht="21" customHeight="1">
      <c r="A25" s="165" t="s">
        <v>234</v>
      </c>
      <c r="B25" s="166">
        <f>'[5]Sheet1'!$B52/10000</f>
        <v>5.91971</v>
      </c>
      <c r="C25" s="168">
        <f>ROUND('[5]Sheet1'!$C52,1)</f>
        <v>13.4</v>
      </c>
    </row>
    <row r="26" spans="1:3" ht="21" customHeight="1">
      <c r="A26" s="165" t="s">
        <v>235</v>
      </c>
      <c r="B26" s="166">
        <f>'[5]Sheet1'!$B53/10000</f>
        <v>61.493080000000006</v>
      </c>
      <c r="C26" s="168">
        <f>ROUND('[5]Sheet1'!$C53,1)</f>
        <v>0.4</v>
      </c>
    </row>
    <row r="27" spans="1:3" ht="21" customHeight="1">
      <c r="A27" s="165" t="s">
        <v>236</v>
      </c>
      <c r="B27" s="166">
        <f>'[5]Sheet1'!$B54/10000</f>
        <v>3.2760599999999998</v>
      </c>
      <c r="C27" s="168">
        <f>ROUND('[5]Sheet1'!$C54,1)</f>
        <v>11.1</v>
      </c>
    </row>
    <row r="28" spans="1:3" ht="21" customHeight="1">
      <c r="A28" s="169" t="s">
        <v>237</v>
      </c>
      <c r="B28" s="170">
        <f>'[5]Sheet1'!$B55/10000</f>
        <v>6.1260699999999995</v>
      </c>
      <c r="C28" s="171">
        <f>ROUND('[5]Sheet1'!$C55,1)</f>
        <v>-1.2</v>
      </c>
    </row>
  </sheetData>
  <sheetProtection/>
  <mergeCells count="2">
    <mergeCell ref="A1:C1"/>
    <mergeCell ref="B3:C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H9" sqref="H9"/>
    </sheetView>
  </sheetViews>
  <sheetFormatPr defaultColWidth="8.00390625" defaultRowHeight="14.25"/>
  <cols>
    <col min="1" max="1" width="35.50390625" style="0" customWidth="1"/>
    <col min="2" max="2" width="16.50390625" style="0" customWidth="1"/>
    <col min="3" max="3" width="12.50390625" style="0" customWidth="1"/>
    <col min="4" max="4" width="9.50390625" style="0" customWidth="1"/>
    <col min="5" max="5" width="8.75390625" style="116" bestFit="1" customWidth="1"/>
  </cols>
  <sheetData>
    <row r="1" spans="1:5" ht="24.75">
      <c r="A1" s="378" t="s">
        <v>238</v>
      </c>
      <c r="B1" s="378"/>
      <c r="C1" s="378"/>
      <c r="D1" s="146"/>
      <c r="E1" s="146"/>
    </row>
    <row r="2" spans="1:5" ht="11.25" customHeight="1">
      <c r="A2" s="98"/>
      <c r="B2" s="98"/>
      <c r="C2" s="98"/>
      <c r="D2" s="98"/>
      <c r="E2" s="147"/>
    </row>
    <row r="3" spans="1:5" ht="27.75" customHeight="1">
      <c r="A3" s="119"/>
      <c r="B3" s="385"/>
      <c r="C3" s="385"/>
      <c r="E3"/>
    </row>
    <row r="4" spans="1:5" ht="32.25" customHeight="1">
      <c r="A4" s="121" t="s">
        <v>185</v>
      </c>
      <c r="B4" s="121" t="s">
        <v>213</v>
      </c>
      <c r="C4" s="122" t="s">
        <v>121</v>
      </c>
      <c r="E4"/>
    </row>
    <row r="5" spans="1:3" s="97" customFormat="1" ht="22.5" customHeight="1">
      <c r="A5" s="148" t="s">
        <v>62</v>
      </c>
      <c r="B5" s="149">
        <f>'[9]4902oyyp_20181212022027020'!$G$7/10000</f>
        <v>191.13439373</v>
      </c>
      <c r="C5" s="150">
        <f>'[9]4902oyyp_20181212022027020'!$H$7</f>
        <v>34.8619</v>
      </c>
    </row>
    <row r="6" spans="1:4" s="97" customFormat="1" ht="22.5" customHeight="1">
      <c r="A6" s="151" t="s">
        <v>239</v>
      </c>
      <c r="B6" s="152">
        <f>'[9]4902oyyp_20181212022027020'!$M$7/10000</f>
        <v>95.12322341999999</v>
      </c>
      <c r="C6" s="155">
        <f>'[9]4902oyyp_20181212022027020'!$N$7</f>
        <v>-10.1343</v>
      </c>
      <c r="D6" s="108"/>
    </row>
    <row r="7" spans="1:3" s="97" customFormat="1" ht="22.5" customHeight="1">
      <c r="A7" s="151" t="s">
        <v>240</v>
      </c>
      <c r="B7" s="152">
        <f>'[9]4902oyyp_20181212022027020'!$S$7/10000</f>
        <v>96.01117031000001</v>
      </c>
      <c r="C7" s="153">
        <f>'[9]4902oyyp_20181212022027020'!$T$7</f>
        <v>167.6228</v>
      </c>
    </row>
    <row r="8" spans="1:3" s="97" customFormat="1" ht="22.5" customHeight="1">
      <c r="A8" s="151" t="s">
        <v>241</v>
      </c>
      <c r="B8" s="152"/>
      <c r="C8" s="154"/>
    </row>
    <row r="9" spans="1:3" s="97" customFormat="1" ht="22.5" customHeight="1">
      <c r="A9" s="151" t="s">
        <v>242</v>
      </c>
      <c r="B9" s="152">
        <f>'[10]4902oyyp_20181212029002440'!G8/10000</f>
        <v>183.89595992999998</v>
      </c>
      <c r="C9" s="153">
        <f>'[10]4902oyyp_20181212029002440'!H8</f>
        <v>32.4482</v>
      </c>
    </row>
    <row r="10" spans="1:3" s="97" customFormat="1" ht="22.5" customHeight="1">
      <c r="A10" s="151" t="s">
        <v>243</v>
      </c>
      <c r="B10" s="152">
        <f>'[10]4902oyyp_20181212029002440'!G9/10000</f>
        <v>0.26508114</v>
      </c>
      <c r="C10" s="153">
        <f>'[10]4902oyyp_20181212029002440'!H9</f>
        <v>4.8832</v>
      </c>
    </row>
    <row r="11" spans="1:3" s="97" customFormat="1" ht="22.5" customHeight="1">
      <c r="A11" s="151" t="s">
        <v>244</v>
      </c>
      <c r="B11" s="152">
        <f>'[10]4902oyyp_20181212029002440'!G10/10000</f>
        <v>5.6534255799999995</v>
      </c>
      <c r="C11" s="153">
        <f>'[10]4902oyyp_20181212029002440'!H10</f>
        <v>341.9206</v>
      </c>
    </row>
    <row r="12" spans="1:3" s="97" customFormat="1" ht="22.5" customHeight="1">
      <c r="A12" s="151" t="s">
        <v>245</v>
      </c>
      <c r="B12" s="152">
        <f>'[10]4902oyyp_20181212029002440'!G11/10000</f>
        <v>1.0530852000000002</v>
      </c>
      <c r="C12" s="155">
        <f>'[10]4902oyyp_20181212029002440'!H11</f>
        <v>-22.0099</v>
      </c>
    </row>
    <row r="13" spans="1:3" s="97" customFormat="1" ht="22.5" customHeight="1">
      <c r="A13" s="151" t="s">
        <v>246</v>
      </c>
      <c r="B13" s="156"/>
      <c r="C13" s="154"/>
    </row>
    <row r="14" spans="1:6" ht="22.5" customHeight="1">
      <c r="A14" s="151" t="s">
        <v>247</v>
      </c>
      <c r="B14" s="156">
        <f>'[9]4902oyyp_20181212022027020'!G8/10000</f>
        <v>177.81941735</v>
      </c>
      <c r="C14" s="154">
        <f>'[9]4902oyyp_20181212022027020'!H8</f>
        <v>32.8389</v>
      </c>
      <c r="D14" s="157"/>
      <c r="E14" s="97"/>
      <c r="F14" s="97"/>
    </row>
    <row r="15" spans="1:6" ht="22.5" customHeight="1">
      <c r="A15" s="151" t="s">
        <v>248</v>
      </c>
      <c r="B15" s="156">
        <f>'[9]4902oyyp_20181212022027020'!G9/10000</f>
        <v>0.66911414</v>
      </c>
      <c r="C15" s="154">
        <f>'[9]4902oyyp_20181212022027020'!H9</f>
        <v>143.2058</v>
      </c>
      <c r="E15" s="97"/>
      <c r="F15" s="97"/>
    </row>
    <row r="16" spans="1:6" ht="22.5" customHeight="1">
      <c r="A16" s="151" t="s">
        <v>249</v>
      </c>
      <c r="B16" s="156">
        <f>'[9]4902oyyp_20181212022027020'!G10/10000</f>
        <v>1.01420783</v>
      </c>
      <c r="C16" s="154">
        <f>'[9]4902oyyp_20181212022027020'!H10</f>
        <v>-71.512</v>
      </c>
      <c r="E16" s="97"/>
      <c r="F16" s="97"/>
    </row>
    <row r="17" spans="1:6" ht="22.5" customHeight="1">
      <c r="A17" s="151" t="s">
        <v>250</v>
      </c>
      <c r="B17" s="156">
        <f>'[9]4902oyyp_20181212022027020'!G11/10000</f>
        <v>3.86175268</v>
      </c>
      <c r="C17" s="154">
        <f>'[9]4902oyyp_20181212022027020'!H11</f>
        <v>1209.2689</v>
      </c>
      <c r="E17" s="97"/>
      <c r="F17" s="97"/>
    </row>
    <row r="18" spans="1:6" ht="22.5" customHeight="1">
      <c r="A18" s="151" t="s">
        <v>251</v>
      </c>
      <c r="B18" s="156">
        <f>'[9]4902oyyp_20181212022027020'!G12/10000</f>
        <v>7.71591134</v>
      </c>
      <c r="C18" s="154">
        <f>'[9]4902oyyp_20181212022027020'!H12</f>
        <v>106.6781</v>
      </c>
      <c r="E18" s="97"/>
      <c r="F18" s="97"/>
    </row>
    <row r="19" spans="1:5" ht="22.5" customHeight="1">
      <c r="A19" s="158" t="s">
        <v>252</v>
      </c>
      <c r="B19" s="156">
        <f>'[9]4902oyyp_20181212022027020'!$G$14/10000</f>
        <v>0.00092874</v>
      </c>
      <c r="C19" s="154">
        <f>'[9]4902oyyp_20181212022027020'!$H$14</f>
        <v>-40.8178</v>
      </c>
      <c r="E19" s="97"/>
    </row>
    <row r="20" spans="1:5" ht="17.25">
      <c r="A20" s="159" t="s">
        <v>253</v>
      </c>
      <c r="B20" s="119"/>
      <c r="C20" s="119"/>
      <c r="E20"/>
    </row>
    <row r="21" ht="15.75">
      <c r="E21"/>
    </row>
  </sheetData>
  <sheetProtection/>
  <mergeCells count="2">
    <mergeCell ref="A1:C1"/>
    <mergeCell ref="B3:C3"/>
  </mergeCells>
  <printOptions horizontalCentered="1"/>
  <pageMargins left="0.59" right="0.59" top="0.71" bottom="0.98" header="0.43" footer="0.5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4">
      <selection activeCell="B20" sqref="B20"/>
    </sheetView>
  </sheetViews>
  <sheetFormatPr defaultColWidth="8.00390625" defaultRowHeight="14.25"/>
  <cols>
    <col min="1" max="1" width="36.375" style="0" customWidth="1"/>
    <col min="2" max="2" width="13.375" style="0" customWidth="1"/>
    <col min="3" max="3" width="14.00390625" style="116" customWidth="1"/>
    <col min="4" max="4" width="13.00390625" style="0" bestFit="1" customWidth="1"/>
  </cols>
  <sheetData>
    <row r="1" spans="1:4" ht="24.75">
      <c r="A1" s="378" t="s">
        <v>254</v>
      </c>
      <c r="B1" s="378"/>
      <c r="C1" s="378"/>
      <c r="D1" s="378"/>
    </row>
    <row r="2" spans="1:4" ht="15.75">
      <c r="A2" s="117"/>
      <c r="B2" s="117"/>
      <c r="C2" s="117"/>
      <c r="D2" s="118"/>
    </row>
    <row r="3" spans="1:4" ht="17.25">
      <c r="A3" s="119"/>
      <c r="B3" s="119"/>
      <c r="C3" s="119"/>
      <c r="D3" s="120" t="s">
        <v>255</v>
      </c>
    </row>
    <row r="4" spans="1:4" ht="26.25" customHeight="1">
      <c r="A4" s="121" t="s">
        <v>256</v>
      </c>
      <c r="B4" s="121" t="s">
        <v>428</v>
      </c>
      <c r="C4" s="121" t="s">
        <v>429</v>
      </c>
      <c r="D4" s="122" t="s">
        <v>196</v>
      </c>
    </row>
    <row r="5" spans="1:5" s="1" customFormat="1" ht="26.25" customHeight="1">
      <c r="A5" s="123" t="s">
        <v>257</v>
      </c>
      <c r="B5" s="124">
        <f>'[1]Sheet2'!B6/10000</f>
        <v>20.7068</v>
      </c>
      <c r="C5" s="125">
        <f>'[1]Sheet2'!C6/10000</f>
        <v>301.0562</v>
      </c>
      <c r="D5" s="126">
        <f>ROUND('[1]Sheet2'!$E6,1)</f>
        <v>6.4</v>
      </c>
      <c r="E5" s="127"/>
    </row>
    <row r="6" spans="1:5" ht="26.25" customHeight="1">
      <c r="A6" s="128" t="s">
        <v>258</v>
      </c>
      <c r="B6" s="129">
        <f>'[1]Sheet2'!B7/10000</f>
        <v>17.6394</v>
      </c>
      <c r="C6" s="130">
        <f>'[1]Sheet2'!C7/10000</f>
        <v>257.0613</v>
      </c>
      <c r="D6" s="131">
        <f>ROUND('[1]Sheet2'!$E7,1)</f>
        <v>18.7</v>
      </c>
      <c r="E6" s="127"/>
    </row>
    <row r="7" spans="1:5" ht="26.25" customHeight="1">
      <c r="A7" s="128" t="s">
        <v>259</v>
      </c>
      <c r="B7" s="129">
        <f>'[1]Sheet2'!B8/10000</f>
        <v>3.0674</v>
      </c>
      <c r="C7" s="130">
        <f>'[1]Sheet2'!C8/10000</f>
        <v>43.9949</v>
      </c>
      <c r="D7" s="131">
        <f>ROUND('[1]Sheet2'!$E8,1)</f>
        <v>-33.8</v>
      </c>
      <c r="E7" s="127"/>
    </row>
    <row r="8" spans="1:5" ht="26.25" customHeight="1">
      <c r="A8" s="128" t="s">
        <v>260</v>
      </c>
      <c r="B8" s="129">
        <f>'[1]Sheet2'!B9/10000</f>
        <v>7.9071</v>
      </c>
      <c r="C8" s="130">
        <f>'[1]Sheet2'!C9/10000</f>
        <v>125.4574</v>
      </c>
      <c r="D8" s="131">
        <f>ROUND('[1]Sheet2'!$E9,1)</f>
        <v>-7.8</v>
      </c>
      <c r="E8" s="127"/>
    </row>
    <row r="9" spans="1:5" ht="26.25" customHeight="1">
      <c r="A9" s="128" t="s">
        <v>258</v>
      </c>
      <c r="B9" s="129">
        <f>'[1]Sheet2'!B10/10000</f>
        <v>4.9457</v>
      </c>
      <c r="C9" s="130">
        <f>'[1]Sheet2'!C10/10000</f>
        <v>82.9274</v>
      </c>
      <c r="D9" s="131">
        <f>ROUND('[1]Sheet2'!$E10,1)</f>
        <v>17</v>
      </c>
      <c r="E9" s="127"/>
    </row>
    <row r="10" spans="1:5" ht="26.25" customHeight="1">
      <c r="A10" s="132" t="s">
        <v>261</v>
      </c>
      <c r="B10" s="129">
        <f>'[1]Sheet2'!B11/10000</f>
        <v>11.8961</v>
      </c>
      <c r="C10" s="130">
        <f>'[1]Sheet2'!C11/10000</f>
        <v>157.7377</v>
      </c>
      <c r="D10" s="131">
        <f>ROUND('[1]Sheet2'!$E11,1)</f>
        <v>19.2</v>
      </c>
      <c r="E10" s="127"/>
    </row>
    <row r="11" spans="1:5" s="1" customFormat="1" ht="26.25" customHeight="1">
      <c r="A11" s="133" t="s">
        <v>262</v>
      </c>
      <c r="B11" s="134">
        <f>'[1]Sheet2'!B12/10000</f>
        <v>30.4483</v>
      </c>
      <c r="C11" s="135">
        <f>'[1]Sheet2'!C12/10000</f>
        <v>448.7388</v>
      </c>
      <c r="D11" s="136">
        <f>ROUND('[1]Sheet2'!$E12,1)</f>
        <v>8.4</v>
      </c>
      <c r="E11" s="127"/>
    </row>
    <row r="12" spans="1:4" ht="26.25" customHeight="1">
      <c r="A12" s="121" t="s">
        <v>263</v>
      </c>
      <c r="B12" s="137" t="s">
        <v>264</v>
      </c>
      <c r="C12" s="138" t="s">
        <v>265</v>
      </c>
      <c r="D12" s="139" t="s">
        <v>266</v>
      </c>
    </row>
    <row r="13" spans="1:4" ht="26.25" customHeight="1">
      <c r="A13" s="140" t="s">
        <v>267</v>
      </c>
      <c r="B13" s="141">
        <f>'[3]Sheet1'!C6/10000</f>
        <v>2726.668545262</v>
      </c>
      <c r="C13" s="142">
        <f>'[3]Sheet1'!D6/10000</f>
        <v>2600.1664502949</v>
      </c>
      <c r="D13" s="143">
        <f>ROUND('[3]Sheet1'!F6,1)</f>
        <v>4.5</v>
      </c>
    </row>
    <row r="14" spans="1:4" ht="26.25" customHeight="1">
      <c r="A14" s="128" t="s">
        <v>268</v>
      </c>
      <c r="B14" s="129">
        <f>'[3]Sheet1'!C7/10000</f>
        <v>1496.7495820529</v>
      </c>
      <c r="C14" s="130">
        <f>'[3]Sheet1'!D7/10000</f>
        <v>1440.9207269038</v>
      </c>
      <c r="D14" s="131">
        <f>ROUND('[3]Sheet1'!F7,1)</f>
        <v>5.8</v>
      </c>
    </row>
    <row r="15" spans="1:4" ht="26.25" customHeight="1">
      <c r="A15" s="128" t="s">
        <v>269</v>
      </c>
      <c r="B15" s="129">
        <f>'[3]Sheet1'!C8/10000</f>
        <v>585.3017290803999</v>
      </c>
      <c r="C15" s="130">
        <f>'[3]Sheet1'!D8/10000</f>
        <v>661.2433098492</v>
      </c>
      <c r="D15" s="131">
        <f>ROUND('[3]Sheet1'!F8,1)</f>
        <v>-12.9</v>
      </c>
    </row>
    <row r="16" spans="1:4" ht="26.25" customHeight="1">
      <c r="A16" s="128" t="s">
        <v>270</v>
      </c>
      <c r="B16" s="129">
        <f>'[3]Sheet1'!C9/10000</f>
        <v>641.6096881001</v>
      </c>
      <c r="C16" s="130">
        <f>'[3]Sheet1'!D9/10000</f>
        <v>493.42561840220003</v>
      </c>
      <c r="D16" s="131">
        <f>ROUND('[3]Sheet1'!F9,1)</f>
        <v>24.1</v>
      </c>
    </row>
    <row r="17" spans="1:4" ht="26.25" customHeight="1">
      <c r="A17" s="128" t="s">
        <v>271</v>
      </c>
      <c r="B17" s="129">
        <f>'[3]Sheet1'!C10/10000</f>
        <v>2.2963696897</v>
      </c>
      <c r="C17" s="130">
        <f>'[3]Sheet1'!D10/10000</f>
        <v>3.7877670791999996</v>
      </c>
      <c r="D17" s="131">
        <f>ROUND('[3]Sheet1'!F10,1)</f>
        <v>-35.9</v>
      </c>
    </row>
    <row r="18" spans="1:4" ht="26.25" customHeight="1">
      <c r="A18" s="123" t="s">
        <v>272</v>
      </c>
      <c r="B18" s="141">
        <f>'[3]Sheet1'!C11/10000</f>
        <v>1622.1766348566</v>
      </c>
      <c r="C18" s="142">
        <f>'[3]Sheet1'!D11/10000</f>
        <v>1318.2636928703</v>
      </c>
      <c r="D18" s="143">
        <f>ROUND('[3]Sheet1'!F11,1)</f>
        <v>23.6</v>
      </c>
    </row>
    <row r="19" spans="1:4" ht="26.25" customHeight="1">
      <c r="A19" s="128" t="s">
        <v>273</v>
      </c>
      <c r="B19" s="129">
        <f>'[3]Sheet1'!C12/10000</f>
        <v>375.7409195629</v>
      </c>
      <c r="C19" s="130">
        <f>'[3]Sheet1'!D12/10000</f>
        <v>354.07486268869997</v>
      </c>
      <c r="D19" s="131">
        <f>ROUND('[3]Sheet1'!F12,1)</f>
        <v>5.8</v>
      </c>
    </row>
    <row r="20" spans="1:4" ht="26.25" customHeight="1">
      <c r="A20" s="144" t="s">
        <v>274</v>
      </c>
      <c r="B20" s="134">
        <f>'[3]Sheet1'!C13/10000</f>
        <v>1235.5928351127</v>
      </c>
      <c r="C20" s="135">
        <f>'[3]Sheet1'!D13/10000</f>
        <v>951.8766998441001</v>
      </c>
      <c r="D20" s="136">
        <f>ROUND('[3]Sheet1'!F13,1)</f>
        <v>29.8</v>
      </c>
    </row>
    <row r="21" spans="1:4" ht="17.25">
      <c r="A21" s="115" t="s">
        <v>275</v>
      </c>
      <c r="B21" s="119"/>
      <c r="C21" s="119"/>
      <c r="D21" s="145"/>
    </row>
  </sheetData>
  <sheetProtection/>
  <mergeCells count="1">
    <mergeCell ref="A1:D1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H8" sqref="H8"/>
    </sheetView>
  </sheetViews>
  <sheetFormatPr defaultColWidth="8.00390625" defaultRowHeight="14.25"/>
  <cols>
    <col min="1" max="1" width="33.25390625" style="0" customWidth="1"/>
    <col min="2" max="2" width="15.50390625" style="0" customWidth="1"/>
    <col min="3" max="4" width="11.50390625" style="0" customWidth="1"/>
    <col min="5" max="5" width="8.25390625" style="9" bestFit="1" customWidth="1"/>
  </cols>
  <sheetData>
    <row r="1" spans="1:4" ht="24.75">
      <c r="A1" s="378" t="s">
        <v>276</v>
      </c>
      <c r="B1" s="378"/>
      <c r="C1" s="378"/>
      <c r="D1" s="378"/>
    </row>
    <row r="3" spans="1:4" ht="17.25">
      <c r="A3" s="99"/>
      <c r="B3" s="386" t="s">
        <v>277</v>
      </c>
      <c r="C3" s="386"/>
      <c r="D3" s="386"/>
    </row>
    <row r="4" spans="1:5" s="96" customFormat="1" ht="35.25">
      <c r="A4" s="100" t="s">
        <v>278</v>
      </c>
      <c r="B4" s="101" t="s">
        <v>279</v>
      </c>
      <c r="C4" s="102" t="s">
        <v>280</v>
      </c>
      <c r="D4" s="103" t="s">
        <v>281</v>
      </c>
      <c r="E4" s="104"/>
    </row>
    <row r="5" spans="1:6" s="97" customFormat="1" ht="26.25" customHeight="1">
      <c r="A5" s="105" t="s">
        <v>282</v>
      </c>
      <c r="B5" s="106">
        <f>'[6]Sheet1'!C11</f>
        <v>99.37024546</v>
      </c>
      <c r="C5" s="107">
        <f>'[6]Sheet1'!D11</f>
        <v>102.05425093</v>
      </c>
      <c r="D5" s="107">
        <f>'[6]Sheet1'!$E$11</f>
        <v>101.64945916</v>
      </c>
      <c r="E5" s="108"/>
      <c r="F5" s="108"/>
    </row>
    <row r="6" spans="1:5" s="97" customFormat="1" ht="26.25" customHeight="1">
      <c r="A6" s="109" t="s">
        <v>316</v>
      </c>
      <c r="B6" s="110">
        <f>'[6]Sheet1'!C12</f>
        <v>98.44104102</v>
      </c>
      <c r="C6" s="111">
        <f>'[6]Sheet1'!D12</f>
        <v>101.12259055</v>
      </c>
      <c r="D6" s="111">
        <f>'[6]Sheet1'!$E$12</f>
        <v>101.4318532</v>
      </c>
      <c r="E6" s="108"/>
    </row>
    <row r="7" spans="1:5" s="97" customFormat="1" ht="26.25" customHeight="1">
      <c r="A7" s="109" t="s">
        <v>317</v>
      </c>
      <c r="B7" s="110">
        <f>'[6]Sheet1'!C19</f>
        <v>100.0307721</v>
      </c>
      <c r="C7" s="111">
        <f>'[6]Sheet1'!D19</f>
        <v>100.92540939</v>
      </c>
      <c r="D7" s="111">
        <f>'[6]Sheet1'!E19</f>
        <v>100.67236449</v>
      </c>
      <c r="E7" s="108"/>
    </row>
    <row r="8" spans="1:5" s="97" customFormat="1" ht="26.25" customHeight="1">
      <c r="A8" s="109" t="s">
        <v>318</v>
      </c>
      <c r="B8" s="110">
        <f>'[6]Sheet1'!C20</f>
        <v>99.82073678</v>
      </c>
      <c r="C8" s="111">
        <f>'[6]Sheet1'!D20</f>
        <v>104.86240352</v>
      </c>
      <c r="D8" s="111">
        <f>'[6]Sheet1'!E20</f>
        <v>103.01624835</v>
      </c>
      <c r="E8" s="108"/>
    </row>
    <row r="9" spans="1:5" s="97" customFormat="1" ht="26.25" customHeight="1">
      <c r="A9" s="109" t="s">
        <v>319</v>
      </c>
      <c r="B9" s="110">
        <f>'[6]Sheet1'!C21</f>
        <v>99.72326571</v>
      </c>
      <c r="C9" s="111">
        <f>'[6]Sheet1'!D21</f>
        <v>100.60458948</v>
      </c>
      <c r="D9" s="111">
        <f>'[6]Sheet1'!E21</f>
        <v>100.52312231</v>
      </c>
      <c r="E9" s="108"/>
    </row>
    <row r="10" spans="1:5" s="97" customFormat="1" ht="26.25" customHeight="1">
      <c r="A10" s="109" t="s">
        <v>320</v>
      </c>
      <c r="B10" s="110">
        <f>'[6]Sheet1'!C22</f>
        <v>99.02562542</v>
      </c>
      <c r="C10" s="111">
        <f>'[6]Sheet1'!D22</f>
        <v>102.94207146</v>
      </c>
      <c r="D10" s="111">
        <f>'[6]Sheet1'!E22</f>
        <v>102.80037221</v>
      </c>
      <c r="E10" s="108"/>
    </row>
    <row r="11" spans="1:5" s="97" customFormat="1" ht="26.25" customHeight="1">
      <c r="A11" s="109" t="s">
        <v>321</v>
      </c>
      <c r="B11" s="110">
        <f>'[6]Sheet1'!C23</f>
        <v>100.03008144</v>
      </c>
      <c r="C11" s="111">
        <f>'[6]Sheet1'!D23</f>
        <v>101.15443549</v>
      </c>
      <c r="D11" s="111">
        <f>'[6]Sheet1'!E23</f>
        <v>100.42250169</v>
      </c>
      <c r="E11" s="108"/>
    </row>
    <row r="12" spans="1:5" s="97" customFormat="1" ht="26.25" customHeight="1">
      <c r="A12" s="109" t="s">
        <v>322</v>
      </c>
      <c r="B12" s="110">
        <f>'[6]Sheet1'!C24</f>
        <v>100</v>
      </c>
      <c r="C12" s="111">
        <f>'[6]Sheet1'!D24</f>
        <v>101.49585525</v>
      </c>
      <c r="D12" s="111">
        <f>'[6]Sheet1'!E24</f>
        <v>101.692884</v>
      </c>
      <c r="E12" s="108"/>
    </row>
    <row r="13" spans="1:5" s="97" customFormat="1" ht="26.25" customHeight="1">
      <c r="A13" s="109" t="s">
        <v>323</v>
      </c>
      <c r="B13" s="110">
        <f>'[6]Sheet1'!C25</f>
        <v>100.35514646</v>
      </c>
      <c r="C13" s="111">
        <f>'[6]Sheet1'!D25</f>
        <v>99.52799809</v>
      </c>
      <c r="D13" s="111">
        <f>'[6]Sheet1'!E25</f>
        <v>99.25894881</v>
      </c>
      <c r="E13" s="108"/>
    </row>
    <row r="14" spans="1:5" s="97" customFormat="1" ht="26.25" customHeight="1">
      <c r="A14" s="112" t="s">
        <v>283</v>
      </c>
      <c r="B14" s="113">
        <f>'[6]Sheet1'!C26</f>
        <v>99.08097607</v>
      </c>
      <c r="C14" s="114">
        <f>'[6]Sheet1'!D26</f>
        <v>102.0289978</v>
      </c>
      <c r="D14" s="114">
        <f>'[6]Sheet1'!E26</f>
        <v>102.06885601</v>
      </c>
      <c r="E14" s="108"/>
    </row>
    <row r="15" ht="15.75">
      <c r="A15" s="115" t="s">
        <v>284</v>
      </c>
    </row>
  </sheetData>
  <sheetProtection/>
  <mergeCells count="2">
    <mergeCell ref="A1:D1"/>
    <mergeCell ref="B3:D3"/>
  </mergeCells>
  <printOptions horizontalCentered="1"/>
  <pageMargins left="0.75" right="0.75" top="0.83" bottom="0.98" header="0.51" footer="0.5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5"/>
  <sheetViews>
    <sheetView zoomScale="85" zoomScaleNormal="85" zoomScalePageLayoutView="0" workbookViewId="0" topLeftCell="A1">
      <selection activeCell="M8" sqref="M8"/>
    </sheetView>
  </sheetViews>
  <sheetFormatPr defaultColWidth="8.00390625" defaultRowHeight="14.25"/>
  <cols>
    <col min="1" max="1" width="12.375" style="75" customWidth="1"/>
    <col min="2" max="2" width="10.125" style="76" customWidth="1"/>
    <col min="3" max="3" width="8.75390625" style="76" customWidth="1"/>
    <col min="4" max="4" width="8.875" style="77" customWidth="1"/>
    <col min="5" max="5" width="7.125" style="77" customWidth="1"/>
    <col min="6" max="6" width="11.00390625" style="78" customWidth="1"/>
    <col min="7" max="7" width="7.25390625" style="77" customWidth="1"/>
    <col min="8" max="8" width="6.75390625" style="77" customWidth="1"/>
    <col min="9" max="9" width="11.125" style="78" customWidth="1"/>
    <col min="10" max="10" width="7.50390625" style="77" customWidth="1"/>
    <col min="11" max="11" width="7.50390625" style="77" bestFit="1" customWidth="1"/>
    <col min="12" max="12" width="11.00390625" style="78" customWidth="1"/>
    <col min="13" max="13" width="7.50390625" style="79" customWidth="1"/>
    <col min="14" max="14" width="6.50390625" style="79" customWidth="1"/>
  </cols>
  <sheetData>
    <row r="1" ht="27.75" customHeight="1"/>
    <row r="2" spans="1:14" ht="33" customHeight="1">
      <c r="A2" s="388" t="s">
        <v>329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</row>
    <row r="3" spans="1:14" s="72" customFormat="1" ht="26.25" customHeight="1">
      <c r="A3" s="80"/>
      <c r="B3" s="81"/>
      <c r="C3" s="81"/>
      <c r="D3" s="82"/>
      <c r="E3" s="82"/>
      <c r="F3" s="390"/>
      <c r="G3" s="390"/>
      <c r="H3" s="83"/>
      <c r="I3" s="91"/>
      <c r="J3" s="92"/>
      <c r="K3" s="92"/>
      <c r="L3" s="391"/>
      <c r="M3" s="391"/>
      <c r="N3" s="93"/>
    </row>
    <row r="4" spans="1:14" s="73" customFormat="1" ht="39" customHeight="1">
      <c r="A4" s="84"/>
      <c r="B4" s="392" t="s">
        <v>285</v>
      </c>
      <c r="C4" s="392"/>
      <c r="D4" s="387" t="s">
        <v>54</v>
      </c>
      <c r="E4" s="387"/>
      <c r="F4" s="387" t="s">
        <v>61</v>
      </c>
      <c r="G4" s="387"/>
      <c r="H4" s="387"/>
      <c r="I4" s="387" t="s">
        <v>45</v>
      </c>
      <c r="J4" s="387"/>
      <c r="K4" s="387"/>
      <c r="L4" s="387" t="s">
        <v>286</v>
      </c>
      <c r="M4" s="387"/>
      <c r="N4" s="387"/>
    </row>
    <row r="5" spans="1:14" s="73" customFormat="1" ht="35.25">
      <c r="A5" s="84"/>
      <c r="B5" s="297" t="s">
        <v>287</v>
      </c>
      <c r="C5" s="297" t="s">
        <v>288</v>
      </c>
      <c r="D5" s="297" t="s">
        <v>121</v>
      </c>
      <c r="E5" s="297" t="s">
        <v>288</v>
      </c>
      <c r="F5" s="7" t="s">
        <v>213</v>
      </c>
      <c r="G5" s="297" t="s">
        <v>121</v>
      </c>
      <c r="H5" s="297" t="s">
        <v>288</v>
      </c>
      <c r="I5" s="7" t="s">
        <v>213</v>
      </c>
      <c r="J5" s="297" t="s">
        <v>121</v>
      </c>
      <c r="K5" s="297" t="s">
        <v>288</v>
      </c>
      <c r="L5" s="7" t="s">
        <v>213</v>
      </c>
      <c r="M5" s="297" t="s">
        <v>121</v>
      </c>
      <c r="N5" s="297" t="s">
        <v>288</v>
      </c>
    </row>
    <row r="6" spans="1:14" s="74" customFormat="1" ht="30" customHeight="1">
      <c r="A6" s="86" t="s">
        <v>122</v>
      </c>
      <c r="B6" s="87">
        <f>'主要经济指标'!D13</f>
        <v>7.2</v>
      </c>
      <c r="C6" s="87" t="s">
        <v>53</v>
      </c>
      <c r="D6" s="87">
        <f>'主要经济指标'!D14</f>
        <v>11</v>
      </c>
      <c r="E6" s="87" t="str">
        <f>'[7]Sheet1'!$H$6</f>
        <v>—</v>
      </c>
      <c r="F6" s="94">
        <f>'主要经济指标'!C19</f>
        <v>1180.389799763507</v>
      </c>
      <c r="G6" s="87">
        <f>'主要经济指标'!D19</f>
        <v>9.2</v>
      </c>
      <c r="H6" s="87" t="str">
        <f>'[7]Sheet1'!$H$6</f>
        <v>—</v>
      </c>
      <c r="I6" s="298">
        <f>'[1]Sheet1'!$B$3/10000</f>
        <v>301.0562</v>
      </c>
      <c r="J6" s="299">
        <f>'[1]Sheet1'!$C$3</f>
        <v>6.391786532395386</v>
      </c>
      <c r="K6" s="87" t="str">
        <f>'[7]Sheet1'!$H$6</f>
        <v>—</v>
      </c>
      <c r="L6" s="94">
        <f>'[1]Sheet1'!$D$3/10000</f>
        <v>125.4574</v>
      </c>
      <c r="M6" s="87">
        <f>'[1]Sheet1'!$E$3</f>
        <v>-7.753946604119022</v>
      </c>
      <c r="N6" s="87" t="str">
        <f>'[7]Sheet1'!$H$6</f>
        <v>—</v>
      </c>
    </row>
    <row r="7" spans="1:14" s="73" customFormat="1" ht="30" customHeight="1">
      <c r="A7" s="88" t="s">
        <v>289</v>
      </c>
      <c r="B7" s="89">
        <f>'[4]Sheet1'!$G$6</f>
        <v>-3.1</v>
      </c>
      <c r="C7" s="15">
        <f>RANK(B7,B$7:B$18)</f>
        <v>12</v>
      </c>
      <c r="D7" s="89">
        <f>'[11]22'!E5</f>
        <v>6.6</v>
      </c>
      <c r="E7" s="15">
        <f>RANK(D7,D$7:D$18)</f>
        <v>12</v>
      </c>
      <c r="F7" s="95">
        <f>'[5]Sheet1'!B6/10000</f>
        <v>403.6302243296458</v>
      </c>
      <c r="G7" s="89">
        <f>'[5]Sheet1'!C6</f>
        <v>9.4501001</v>
      </c>
      <c r="H7" s="15">
        <f>RANK(G7,G$7:G$18)</f>
        <v>5</v>
      </c>
      <c r="I7" s="95">
        <f>'[1]Sheet1'!B11/10000</f>
        <v>26.7348</v>
      </c>
      <c r="J7" s="89">
        <f>'[1]Sheet1'!C11</f>
        <v>15.147364748749894</v>
      </c>
      <c r="K7" s="15">
        <f>RANK(J7,J$7:J$18)</f>
        <v>6</v>
      </c>
      <c r="L7" s="95">
        <f>'[1]Sheet1'!$D$11/10000</f>
        <v>9.6726</v>
      </c>
      <c r="M7" s="89">
        <f>'[1]Sheet1'!$E$11</f>
        <v>-2.486087587708681</v>
      </c>
      <c r="N7" s="15">
        <f>RANK(M7,M$7:M$18)</f>
        <v>8</v>
      </c>
    </row>
    <row r="8" spans="1:14" s="73" customFormat="1" ht="30" customHeight="1">
      <c r="A8" s="88" t="s">
        <v>125</v>
      </c>
      <c r="B8" s="89">
        <f>'[4]Sheet1'!$G$7</f>
        <v>8.9</v>
      </c>
      <c r="C8" s="15">
        <f>RANK(B8,B$7:B$18)</f>
        <v>1</v>
      </c>
      <c r="D8" s="89">
        <f>'[11]22'!E6</f>
        <v>11.8</v>
      </c>
      <c r="E8" s="15">
        <f>RANK(D8,D$7:D$18)</f>
        <v>4</v>
      </c>
      <c r="F8" s="95">
        <f>'[5]Sheet1'!B7/10000</f>
        <v>24.877904602531455</v>
      </c>
      <c r="G8" s="89">
        <f>'[5]Sheet1'!C7</f>
        <v>9.95001099999999</v>
      </c>
      <c r="H8" s="15">
        <f>RANK(G8,G$7:G$18)</f>
        <v>2</v>
      </c>
      <c r="I8" s="95">
        <f>'[1]Sheet1'!B12/10000</f>
        <v>8.5283</v>
      </c>
      <c r="J8" s="89">
        <f>'[1]Sheet1'!C12</f>
        <v>-13.190895950815332</v>
      </c>
      <c r="K8" s="15">
        <f>RANK(J8,J$7:J$18)</f>
        <v>12</v>
      </c>
      <c r="L8" s="95">
        <f>'[1]Sheet1'!$D$12/10000</f>
        <v>3.0738</v>
      </c>
      <c r="M8" s="89">
        <f>'[1]Sheet1'!$E$12</f>
        <v>-32.82192499344349</v>
      </c>
      <c r="N8" s="15">
        <f>RANK(M8,M$7:M$18)</f>
        <v>12</v>
      </c>
    </row>
    <row r="9" spans="1:14" s="73" customFormat="1" ht="30" customHeight="1">
      <c r="A9" s="88" t="s">
        <v>126</v>
      </c>
      <c r="B9" s="89">
        <f>'[4]Sheet1'!G9</f>
        <v>7.2</v>
      </c>
      <c r="C9" s="15">
        <f>RANK(B9,B$7:B$18)</f>
        <v>7</v>
      </c>
      <c r="D9" s="89">
        <f>'[11]22'!E7</f>
        <v>12</v>
      </c>
      <c r="E9" s="15">
        <f>RANK(D9,D$7:D$18)</f>
        <v>2</v>
      </c>
      <c r="F9" s="95">
        <f>'[5]Sheet1'!B8/10000</f>
        <v>28.07860234062997</v>
      </c>
      <c r="G9" s="89">
        <f>'[5]Sheet1'!C8</f>
        <v>9.676599999999993</v>
      </c>
      <c r="H9" s="15">
        <f>RANK(G9,G$7:G$18)</f>
        <v>4</v>
      </c>
      <c r="I9" s="95">
        <f>'[1]Sheet1'!B13/10000</f>
        <v>3.8858</v>
      </c>
      <c r="J9" s="89">
        <f>'[1]Sheet1'!C13</f>
        <v>7.941887274646504</v>
      </c>
      <c r="K9" s="15">
        <f>RANK(J9,J$7:J$18)</f>
        <v>7</v>
      </c>
      <c r="L9" s="95">
        <f>'[1]Sheet1'!$D$13/10000</f>
        <v>2.3705</v>
      </c>
      <c r="M9" s="89">
        <f>'[1]Sheet1'!$E$13</f>
        <v>1.7644028505194456</v>
      </c>
      <c r="N9" s="15">
        <f>RANK(M9,M$7:M$18)</f>
        <v>6</v>
      </c>
    </row>
    <row r="10" spans="1:14" s="73" customFormat="1" ht="30" customHeight="1">
      <c r="A10" s="88" t="s">
        <v>127</v>
      </c>
      <c r="B10" s="89">
        <f>'[4]Sheet1'!G10</f>
        <v>8.5</v>
      </c>
      <c r="C10" s="15">
        <f aca="true" t="shared" si="0" ref="C10:C18">RANK(B10,B$7:B$18)</f>
        <v>3</v>
      </c>
      <c r="D10" s="89">
        <f>'[11]22'!E11</f>
        <v>11.3</v>
      </c>
      <c r="E10" s="15">
        <f aca="true" t="shared" si="1" ref="E10:E18">RANK(D10,D$7:D$18)</f>
        <v>8</v>
      </c>
      <c r="F10" s="95">
        <f>'[5]Sheet1'!B9/10000</f>
        <v>100.41805052677744</v>
      </c>
      <c r="G10" s="89">
        <f>'[5]Sheet1'!C9</f>
        <v>9.051000000000016</v>
      </c>
      <c r="H10" s="15">
        <f aca="true" t="shared" si="2" ref="H10:H18">RANK(G10,G$7:G$18)</f>
        <v>10</v>
      </c>
      <c r="I10" s="95">
        <f>'[1]Sheet1'!B20/10000</f>
        <v>9.742</v>
      </c>
      <c r="J10" s="89">
        <f>'[1]Sheet1'!C20</f>
        <v>7.138536660471345</v>
      </c>
      <c r="K10" s="15">
        <f aca="true" t="shared" si="3" ref="K10:K18">RANK(J10,J$7:J$18)</f>
        <v>8</v>
      </c>
      <c r="L10" s="95">
        <f>'[1]Sheet1'!$D$20/10000</f>
        <v>5.7087</v>
      </c>
      <c r="M10" s="89">
        <f>'[1]Sheet1'!$E$20</f>
        <v>1.0926155480786264</v>
      </c>
      <c r="N10" s="15">
        <f aca="true" t="shared" si="4" ref="N10:N18">RANK(M10,M$7:M$18)</f>
        <v>7</v>
      </c>
    </row>
    <row r="11" spans="1:14" s="73" customFormat="1" ht="30" customHeight="1">
      <c r="A11" s="88" t="s">
        <v>128</v>
      </c>
      <c r="B11" s="89">
        <f>'[4]Sheet1'!G11</f>
        <v>8.7</v>
      </c>
      <c r="C11" s="15">
        <f t="shared" si="0"/>
        <v>2</v>
      </c>
      <c r="D11" s="89">
        <f>'[11]22'!E12</f>
        <v>11.3</v>
      </c>
      <c r="E11" s="15">
        <f t="shared" si="1"/>
        <v>8</v>
      </c>
      <c r="F11" s="95">
        <f>'[5]Sheet1'!B10/10000</f>
        <v>101.7794162280595</v>
      </c>
      <c r="G11" s="89">
        <f>'[5]Sheet1'!C10</f>
        <v>9.761470000000003</v>
      </c>
      <c r="H11" s="15">
        <f t="shared" si="2"/>
        <v>3</v>
      </c>
      <c r="I11" s="95">
        <f>'[1]Sheet1'!B19/10000</f>
        <v>9.4302</v>
      </c>
      <c r="J11" s="89">
        <f>'[1]Sheet1'!C19</f>
        <v>18.40885975816478</v>
      </c>
      <c r="K11" s="15">
        <f t="shared" si="3"/>
        <v>3</v>
      </c>
      <c r="L11" s="95">
        <f>'[1]Sheet1'!$D$19/10000</f>
        <v>5.3492</v>
      </c>
      <c r="M11" s="89">
        <f>'[1]Sheet1'!$E$19</f>
        <v>5.548539857932127</v>
      </c>
      <c r="N11" s="15">
        <f t="shared" si="4"/>
        <v>5</v>
      </c>
    </row>
    <row r="12" spans="1:14" s="73" customFormat="1" ht="30" customHeight="1">
      <c r="A12" s="88" t="s">
        <v>129</v>
      </c>
      <c r="B12" s="89">
        <f>'[4]Sheet1'!G12</f>
        <v>-0.4</v>
      </c>
      <c r="C12" s="15">
        <f t="shared" si="0"/>
        <v>10</v>
      </c>
      <c r="D12" s="89">
        <f>'[11]22'!E13</f>
        <v>9.6</v>
      </c>
      <c r="E12" s="15">
        <f t="shared" si="1"/>
        <v>11</v>
      </c>
      <c r="F12" s="95">
        <f>'[5]Sheet1'!B11/10000</f>
        <v>94.6243713047948</v>
      </c>
      <c r="G12" s="89">
        <f>'[5]Sheet1'!C11</f>
        <v>5.770747</v>
      </c>
      <c r="H12" s="15">
        <f t="shared" si="2"/>
        <v>12</v>
      </c>
      <c r="I12" s="95">
        <f>'[1]Sheet1'!B17/10000</f>
        <v>14.2414</v>
      </c>
      <c r="J12" s="89">
        <f>'[1]Sheet1'!C17</f>
        <v>5.632695445779561</v>
      </c>
      <c r="K12" s="15">
        <f t="shared" si="3"/>
        <v>9</v>
      </c>
      <c r="L12" s="95">
        <f>'[1]Sheet1'!$D$17/10000</f>
        <v>9.6553</v>
      </c>
      <c r="M12" s="89">
        <f>'[1]Sheet1'!$E$17</f>
        <v>8.370840114484551</v>
      </c>
      <c r="N12" s="15">
        <f t="shared" si="4"/>
        <v>4</v>
      </c>
    </row>
    <row r="13" spans="1:14" s="73" customFormat="1" ht="30" customHeight="1">
      <c r="A13" s="88" t="s">
        <v>298</v>
      </c>
      <c r="B13" s="89">
        <f>'[4]Sheet1'!G13</f>
        <v>8</v>
      </c>
      <c r="C13" s="15">
        <f t="shared" si="0"/>
        <v>5</v>
      </c>
      <c r="D13" s="89">
        <f>'[11]22'!E14</f>
        <v>11.6</v>
      </c>
      <c r="E13" s="15">
        <f t="shared" si="1"/>
        <v>6</v>
      </c>
      <c r="F13" s="95">
        <f>'[5]Sheet1'!B12/10000</f>
        <v>103.07159217251099</v>
      </c>
      <c r="G13" s="89">
        <f>'[5]Sheet1'!C12</f>
        <v>10.06141000000001</v>
      </c>
      <c r="H13" s="15">
        <f t="shared" si="2"/>
        <v>1</v>
      </c>
      <c r="I13" s="95">
        <f>'[1]Sheet1'!B16/10000</f>
        <v>14.0388</v>
      </c>
      <c r="J13" s="89">
        <f>'[1]Sheet1'!C16</f>
        <v>18.93961858124422</v>
      </c>
      <c r="K13" s="15">
        <f t="shared" si="3"/>
        <v>2</v>
      </c>
      <c r="L13" s="95">
        <f>'[1]Sheet1'!$D$16/10000</f>
        <v>7.7733</v>
      </c>
      <c r="M13" s="89">
        <f>'[1]Sheet1'!$E$16</f>
        <v>15.870673463911999</v>
      </c>
      <c r="N13" s="15">
        <f t="shared" si="4"/>
        <v>1</v>
      </c>
    </row>
    <row r="14" spans="1:14" s="73" customFormat="1" ht="30" customHeight="1">
      <c r="A14" s="88" t="s">
        <v>131</v>
      </c>
      <c r="B14" s="89">
        <f>'[4]Sheet1'!G14</f>
        <v>6.4</v>
      </c>
      <c r="C14" s="15">
        <f t="shared" si="0"/>
        <v>9</v>
      </c>
      <c r="D14" s="89">
        <f>'[11]22'!E15</f>
        <v>12.1</v>
      </c>
      <c r="E14" s="15">
        <f t="shared" si="1"/>
        <v>1</v>
      </c>
      <c r="F14" s="95">
        <f>'[5]Sheet1'!B13/10000</f>
        <v>87.29570522666295</v>
      </c>
      <c r="G14" s="89">
        <f>'[5]Sheet1'!C13</f>
        <v>9.051000000000016</v>
      </c>
      <c r="H14" s="15">
        <f t="shared" si="2"/>
        <v>10</v>
      </c>
      <c r="I14" s="95">
        <f>'[1]Sheet1'!B15/10000</f>
        <v>19.064</v>
      </c>
      <c r="J14" s="89">
        <f>'[1]Sheet1'!C15</f>
        <v>16.221933658881554</v>
      </c>
      <c r="K14" s="15">
        <f t="shared" si="3"/>
        <v>4</v>
      </c>
      <c r="L14" s="95">
        <f>'[1]Sheet1'!$D$15/10000</f>
        <v>9.9209</v>
      </c>
      <c r="M14" s="89">
        <f>'[1]Sheet1'!$E$15</f>
        <v>10.993141872615595</v>
      </c>
      <c r="N14" s="15">
        <f t="shared" si="4"/>
        <v>3</v>
      </c>
    </row>
    <row r="15" spans="1:14" s="73" customFormat="1" ht="30" customHeight="1">
      <c r="A15" s="88" t="s">
        <v>132</v>
      </c>
      <c r="B15" s="89">
        <f>'[4]Sheet1'!G15</f>
        <v>7.4</v>
      </c>
      <c r="C15" s="15">
        <f t="shared" si="0"/>
        <v>6</v>
      </c>
      <c r="D15" s="89">
        <f>'[11]22'!E16</f>
        <v>11.3</v>
      </c>
      <c r="E15" s="15">
        <f t="shared" si="1"/>
        <v>8</v>
      </c>
      <c r="F15" s="95">
        <f>'[5]Sheet1'!B14/10000</f>
        <v>70.70290801995723</v>
      </c>
      <c r="G15" s="89">
        <f>'[5]Sheet1'!C14</f>
        <v>9.350999999999999</v>
      </c>
      <c r="H15" s="15">
        <f t="shared" si="2"/>
        <v>6</v>
      </c>
      <c r="I15" s="95">
        <f>'[1]Sheet1'!B18/10000</f>
        <v>9.6006</v>
      </c>
      <c r="J15" s="89">
        <f>'[1]Sheet1'!C18</f>
        <v>20.258539701627143</v>
      </c>
      <c r="K15" s="15">
        <f t="shared" si="3"/>
        <v>1</v>
      </c>
      <c r="L15" s="95">
        <f>'[1]Sheet1'!$D$18/10000</f>
        <v>5.2865</v>
      </c>
      <c r="M15" s="89">
        <f>'[1]Sheet1'!$E$18</f>
        <v>14.198997666983487</v>
      </c>
      <c r="N15" s="15">
        <f t="shared" si="4"/>
        <v>2</v>
      </c>
    </row>
    <row r="16" spans="1:14" s="73" customFormat="1" ht="42.75" customHeight="1">
      <c r="A16" s="88" t="s">
        <v>290</v>
      </c>
      <c r="B16" s="89">
        <f>'[4]Sheet1'!G16</f>
        <v>7</v>
      </c>
      <c r="C16" s="15">
        <f t="shared" si="0"/>
        <v>8</v>
      </c>
      <c r="D16" s="89">
        <f>'[11]22'!E8</f>
        <v>11.9</v>
      </c>
      <c r="E16" s="15">
        <f t="shared" si="1"/>
        <v>3</v>
      </c>
      <c r="F16" s="95">
        <f>'[5]Sheet1'!B15/10000</f>
        <v>110.80833530685473</v>
      </c>
      <c r="G16" s="89">
        <f>'[5]Sheet1'!C15</f>
        <v>9.350999999999999</v>
      </c>
      <c r="H16" s="15">
        <f t="shared" si="2"/>
        <v>6</v>
      </c>
      <c r="I16" s="95">
        <f>'[1]Sheet1'!B8/10000</f>
        <v>35.9439</v>
      </c>
      <c r="J16" s="89">
        <f>'[1]Sheet1'!C8</f>
        <v>5.036469474348635</v>
      </c>
      <c r="K16" s="15">
        <f t="shared" si="3"/>
        <v>10</v>
      </c>
      <c r="L16" s="95">
        <f>'[1]Sheet1'!$D$8/10000</f>
        <v>13.8062</v>
      </c>
      <c r="M16" s="89">
        <f>'[1]Sheet1'!$E$8</f>
        <v>-9.890611946533</v>
      </c>
      <c r="N16" s="15">
        <f t="shared" si="4"/>
        <v>9</v>
      </c>
    </row>
    <row r="17" spans="1:14" s="73" customFormat="1" ht="30" customHeight="1">
      <c r="A17" s="88" t="s">
        <v>291</v>
      </c>
      <c r="B17" s="89">
        <f>'[4]Sheet1'!G17</f>
        <v>-0.5</v>
      </c>
      <c r="C17" s="15">
        <f t="shared" si="0"/>
        <v>11</v>
      </c>
      <c r="D17" s="89">
        <f>'[11]22'!E9</f>
        <v>11.7</v>
      </c>
      <c r="E17" s="15">
        <f t="shared" si="1"/>
        <v>5</v>
      </c>
      <c r="F17" s="95">
        <f>'[5]Sheet1'!B16/10000</f>
        <v>21.394150722368796</v>
      </c>
      <c r="G17" s="89">
        <f>'[5]Sheet1'!C16</f>
        <v>9.350999999999999</v>
      </c>
      <c r="H17" s="15">
        <f t="shared" si="2"/>
        <v>6</v>
      </c>
      <c r="I17" s="95">
        <f>'[1]Sheet1'!B9/10000</f>
        <v>6.6138</v>
      </c>
      <c r="J17" s="89">
        <f>'[1]Sheet1'!C9</f>
        <v>2.07111550095685</v>
      </c>
      <c r="K17" s="15">
        <f t="shared" si="3"/>
        <v>11</v>
      </c>
      <c r="L17" s="95">
        <f>'[1]Sheet1'!$D$9/10000</f>
        <v>2.6046</v>
      </c>
      <c r="M17" s="89">
        <f>'[1]Sheet1'!$E$9</f>
        <v>-11.624592833876221</v>
      </c>
      <c r="N17" s="15">
        <f t="shared" si="4"/>
        <v>10</v>
      </c>
    </row>
    <row r="18" spans="1:14" s="73" customFormat="1" ht="30" customHeight="1">
      <c r="A18" s="88" t="s">
        <v>133</v>
      </c>
      <c r="B18" s="89">
        <f>'[4]Sheet1'!G18</f>
        <v>8.1</v>
      </c>
      <c r="C18" s="15">
        <f t="shared" si="0"/>
        <v>4</v>
      </c>
      <c r="D18" s="89">
        <f>'[11]22'!E10</f>
        <v>11.6</v>
      </c>
      <c r="E18" s="15">
        <f t="shared" si="1"/>
        <v>6</v>
      </c>
      <c r="F18" s="95">
        <f>'[5]Sheet1'!B17/10000</f>
        <v>9.701607494903646</v>
      </c>
      <c r="G18" s="89">
        <f>'[5]Sheet1'!C17</f>
        <v>9.264129999999994</v>
      </c>
      <c r="H18" s="15">
        <f t="shared" si="2"/>
        <v>9</v>
      </c>
      <c r="I18" s="95">
        <f>'[1]Sheet1'!B7/10000</f>
        <v>1.9821</v>
      </c>
      <c r="J18" s="89">
        <f>'[1]Sheet1'!C7</f>
        <v>15.668767507002812</v>
      </c>
      <c r="K18" s="15">
        <f t="shared" si="3"/>
        <v>5</v>
      </c>
      <c r="L18" s="95">
        <f>'[1]Sheet1'!$D$7/10000</f>
        <v>1.0992</v>
      </c>
      <c r="M18" s="89">
        <f>'[1]Sheet1'!$E$7</f>
        <v>-13.00356153541749</v>
      </c>
      <c r="N18" s="15">
        <f t="shared" si="4"/>
        <v>11</v>
      </c>
    </row>
    <row r="19" spans="1:14" s="73" customFormat="1" ht="65.25" customHeight="1">
      <c r="A19" s="389"/>
      <c r="B19" s="389"/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90"/>
    </row>
    <row r="20" spans="1:5" ht="15.75">
      <c r="A20" s="75" t="s">
        <v>46</v>
      </c>
      <c r="D20" s="78"/>
      <c r="E20" s="78"/>
    </row>
    <row r="21" spans="4:5" ht="15.75">
      <c r="D21" s="78"/>
      <c r="E21" s="78"/>
    </row>
    <row r="22" spans="4:5" ht="15.75">
      <c r="D22" s="78"/>
      <c r="E22" s="78"/>
    </row>
    <row r="23" spans="4:5" ht="15.75">
      <c r="D23" s="78"/>
      <c r="E23" s="78"/>
    </row>
    <row r="24" spans="4:5" ht="15.75">
      <c r="D24" s="78"/>
      <c r="E24" s="78"/>
    </row>
    <row r="25" spans="4:5" ht="15.75">
      <c r="D25" s="78"/>
      <c r="E25" s="78"/>
    </row>
    <row r="26" spans="4:5" ht="15.75">
      <c r="D26" s="78"/>
      <c r="E26" s="78"/>
    </row>
    <row r="27" spans="4:5" ht="15.75">
      <c r="D27" s="78"/>
      <c r="E27" s="78"/>
    </row>
    <row r="28" spans="4:5" ht="15.75">
      <c r="D28" s="78"/>
      <c r="E28" s="78"/>
    </row>
    <row r="29" spans="4:5" ht="15.75">
      <c r="D29" s="78"/>
      <c r="E29" s="78"/>
    </row>
    <row r="30" spans="4:5" ht="15.75">
      <c r="D30" s="78"/>
      <c r="E30" s="78"/>
    </row>
    <row r="31" spans="4:5" ht="15.75">
      <c r="D31" s="78"/>
      <c r="E31" s="78"/>
    </row>
    <row r="32" spans="4:5" ht="15.75">
      <c r="D32" s="78"/>
      <c r="E32" s="78"/>
    </row>
    <row r="33" spans="4:5" ht="15.75">
      <c r="D33" s="78"/>
      <c r="E33" s="78"/>
    </row>
    <row r="34" spans="4:5" ht="15.75">
      <c r="D34" s="78"/>
      <c r="E34" s="78"/>
    </row>
    <row r="35" spans="4:5" ht="15.75">
      <c r="D35" s="78"/>
      <c r="E35" s="78"/>
    </row>
    <row r="36" spans="4:5" ht="15.75">
      <c r="D36" s="78"/>
      <c r="E36" s="78"/>
    </row>
    <row r="37" spans="4:5" ht="15.75">
      <c r="D37" s="78"/>
      <c r="E37" s="78"/>
    </row>
    <row r="38" spans="4:5" ht="15.75">
      <c r="D38" s="78"/>
      <c r="E38" s="78"/>
    </row>
    <row r="39" spans="4:5" ht="15.75">
      <c r="D39" s="78"/>
      <c r="E39" s="78"/>
    </row>
    <row r="40" spans="4:5" ht="15.75">
      <c r="D40" s="78"/>
      <c r="E40" s="78"/>
    </row>
    <row r="41" spans="4:5" ht="15.75">
      <c r="D41" s="78"/>
      <c r="E41" s="78"/>
    </row>
    <row r="42" spans="4:5" ht="15.75">
      <c r="D42" s="78"/>
      <c r="E42" s="78"/>
    </row>
    <row r="43" spans="4:5" ht="15.75">
      <c r="D43" s="78"/>
      <c r="E43" s="78"/>
    </row>
    <row r="44" spans="4:5" ht="15.75">
      <c r="D44" s="78"/>
      <c r="E44" s="78"/>
    </row>
    <row r="45" spans="4:5" ht="15.75">
      <c r="D45" s="78"/>
      <c r="E45" s="78"/>
    </row>
  </sheetData>
  <sheetProtection/>
  <mergeCells count="9">
    <mergeCell ref="I4:K4"/>
    <mergeCell ref="L4:N4"/>
    <mergeCell ref="A2:N2"/>
    <mergeCell ref="A19:M19"/>
    <mergeCell ref="F3:G3"/>
    <mergeCell ref="L3:M3"/>
    <mergeCell ref="B4:C4"/>
    <mergeCell ref="D4:E4"/>
    <mergeCell ref="F4:H4"/>
  </mergeCells>
  <printOptions horizontalCentered="1"/>
  <pageMargins left="0.39" right="0.39" top="0.51" bottom="0.43" header="0.47" footer="0.51"/>
  <pageSetup fitToHeight="1" fitToWidth="1" horizontalDpi="600" verticalDpi="600" orientation="landscape" paperSize="9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S12"/>
  <sheetViews>
    <sheetView zoomScalePageLayoutView="0" workbookViewId="0" topLeftCell="A1">
      <selection activeCell="H7" sqref="H7"/>
    </sheetView>
  </sheetViews>
  <sheetFormatPr defaultColWidth="8.00390625" defaultRowHeight="14.25"/>
  <cols>
    <col min="1" max="1" width="29.375" style="60" customWidth="1"/>
    <col min="2" max="2" width="7.125" style="59" bestFit="1" customWidth="1"/>
    <col min="3" max="3" width="14.375" style="59" customWidth="1"/>
    <col min="4" max="4" width="15.50390625" style="59" customWidth="1"/>
    <col min="5" max="32" width="9.00390625" style="60" customWidth="1"/>
    <col min="33" max="128" width="8.00390625" style="60" customWidth="1"/>
    <col min="129" max="149" width="9.00390625" style="60" customWidth="1"/>
    <col min="150" max="16384" width="8.00390625" style="60" customWidth="1"/>
  </cols>
  <sheetData>
    <row r="1" spans="1:4" ht="31.5" customHeight="1">
      <c r="A1" s="354" t="s">
        <v>427</v>
      </c>
      <c r="B1" s="354"/>
      <c r="C1" s="354"/>
      <c r="D1" s="354"/>
    </row>
    <row r="2" spans="1:4" ht="15.75" customHeight="1">
      <c r="A2" s="61"/>
      <c r="B2" s="61"/>
      <c r="C2" s="61"/>
      <c r="D2" s="61"/>
    </row>
    <row r="3" spans="1:4" s="58" customFormat="1" ht="27.75" customHeight="1">
      <c r="A3" s="62" t="s">
        <v>36</v>
      </c>
      <c r="B3" s="63" t="s">
        <v>37</v>
      </c>
      <c r="C3" s="64" t="s">
        <v>195</v>
      </c>
      <c r="D3" s="65" t="s">
        <v>39</v>
      </c>
    </row>
    <row r="4" spans="1:4" s="58" customFormat="1" ht="34.5" customHeight="1">
      <c r="A4" s="66" t="s">
        <v>292</v>
      </c>
      <c r="B4" s="67" t="s">
        <v>41</v>
      </c>
      <c r="C4" s="68">
        <v>25.35</v>
      </c>
      <c r="D4" s="68">
        <v>69.8</v>
      </c>
    </row>
    <row r="5" spans="1:9" s="58" customFormat="1" ht="34.5" customHeight="1">
      <c r="A5" s="66" t="s">
        <v>45</v>
      </c>
      <c r="B5" s="67" t="s">
        <v>41</v>
      </c>
      <c r="C5" s="68">
        <v>8.8</v>
      </c>
      <c r="D5" s="68">
        <v>21.1</v>
      </c>
      <c r="I5" s="58" t="s">
        <v>55</v>
      </c>
    </row>
    <row r="6" spans="1:4" s="58" customFormat="1" ht="34.5" customHeight="1">
      <c r="A6" s="66" t="s">
        <v>286</v>
      </c>
      <c r="B6" s="67" t="s">
        <v>41</v>
      </c>
      <c r="C6" s="68">
        <v>4.2</v>
      </c>
      <c r="D6" s="68">
        <v>14.8</v>
      </c>
    </row>
    <row r="7" spans="1:4" s="58" customFormat="1" ht="34.5" customHeight="1">
      <c r="A7" s="66" t="s">
        <v>285</v>
      </c>
      <c r="B7" s="67" t="s">
        <v>41</v>
      </c>
      <c r="C7" s="68">
        <v>42.9</v>
      </c>
      <c r="D7" s="68">
        <v>9.2</v>
      </c>
    </row>
    <row r="8" spans="1:4" s="58" customFormat="1" ht="34.5" customHeight="1">
      <c r="A8" s="66" t="s">
        <v>54</v>
      </c>
      <c r="B8" s="67" t="s">
        <v>41</v>
      </c>
      <c r="C8" s="68">
        <v>98.2</v>
      </c>
      <c r="D8" s="68">
        <v>17.9</v>
      </c>
    </row>
    <row r="9" spans="1:4" s="58" customFormat="1" ht="34.5" customHeight="1">
      <c r="A9" s="66" t="s">
        <v>293</v>
      </c>
      <c r="B9" s="67" t="s">
        <v>294</v>
      </c>
      <c r="C9" s="68">
        <v>61.6</v>
      </c>
      <c r="D9" s="68">
        <v>16.17</v>
      </c>
    </row>
    <row r="10" spans="1:4" s="58" customFormat="1" ht="34.5" customHeight="1">
      <c r="A10" s="69" t="s">
        <v>62</v>
      </c>
      <c r="B10" s="67" t="s">
        <v>67</v>
      </c>
      <c r="C10" s="68">
        <v>24.04</v>
      </c>
      <c r="D10" s="70">
        <v>53.3</v>
      </c>
    </row>
    <row r="11" spans="1:4" ht="32.25" customHeight="1">
      <c r="A11" s="355" t="s">
        <v>326</v>
      </c>
      <c r="B11" s="355"/>
      <c r="C11" s="355"/>
      <c r="D11" s="355"/>
    </row>
    <row r="12" spans="1:149" s="59" customFormat="1" ht="15.75">
      <c r="A12" s="71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</row>
  </sheetData>
  <sheetProtection/>
  <mergeCells count="2">
    <mergeCell ref="A1:D1"/>
    <mergeCell ref="A11:D1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U31"/>
  <sheetViews>
    <sheetView zoomScale="55" zoomScaleNormal="55" zoomScalePageLayoutView="0" workbookViewId="0" topLeftCell="A1">
      <selection activeCell="N11" sqref="N11"/>
    </sheetView>
  </sheetViews>
  <sheetFormatPr defaultColWidth="9.00390625" defaultRowHeight="14.25"/>
  <cols>
    <col min="1" max="1" width="9.75390625" style="340" customWidth="1"/>
    <col min="2" max="2" width="45.00390625" style="39" customWidth="1"/>
    <col min="3" max="3" width="13.125" style="39" customWidth="1"/>
    <col min="4" max="4" width="14.125" style="39" customWidth="1"/>
    <col min="5" max="5" width="12.25390625" style="39" customWidth="1"/>
    <col min="6" max="6" width="14.125" style="39" customWidth="1"/>
    <col min="7" max="7" width="12.25390625" style="40" customWidth="1"/>
    <col min="8" max="8" width="9.00390625" style="39" customWidth="1"/>
    <col min="9" max="9" width="9.75390625" style="39" customWidth="1"/>
    <col min="10" max="16384" width="9.00390625" style="39" customWidth="1"/>
  </cols>
  <sheetData>
    <row r="1" spans="1:7" ht="45.75" customHeight="1" thickBot="1">
      <c r="A1" s="403" t="s">
        <v>330</v>
      </c>
      <c r="B1" s="403"/>
      <c r="C1" s="403"/>
      <c r="D1" s="403"/>
      <c r="E1" s="403"/>
      <c r="F1" s="403"/>
      <c r="G1" s="403"/>
    </row>
    <row r="2" spans="1:17" s="35" customFormat="1" ht="36" customHeight="1">
      <c r="A2" s="400" t="s">
        <v>331</v>
      </c>
      <c r="B2" s="402" t="s">
        <v>332</v>
      </c>
      <c r="C2" s="404" t="s">
        <v>333</v>
      </c>
      <c r="D2" s="406" t="s">
        <v>334</v>
      </c>
      <c r="E2" s="404"/>
      <c r="F2" s="407" t="s">
        <v>335</v>
      </c>
      <c r="G2" s="408"/>
      <c r="I2" s="39"/>
      <c r="J2" s="39"/>
      <c r="K2" s="39"/>
      <c r="L2" s="39"/>
      <c r="M2" s="39"/>
      <c r="N2" s="39"/>
      <c r="O2" s="39"/>
      <c r="P2" s="39"/>
      <c r="Q2" s="39"/>
    </row>
    <row r="3" spans="1:17" s="35" customFormat="1" ht="36" customHeight="1">
      <c r="A3" s="401"/>
      <c r="B3" s="401"/>
      <c r="C3" s="405"/>
      <c r="D3" s="41" t="s">
        <v>336</v>
      </c>
      <c r="E3" s="41" t="s">
        <v>337</v>
      </c>
      <c r="F3" s="41" t="s">
        <v>338</v>
      </c>
      <c r="G3" s="42" t="s">
        <v>337</v>
      </c>
      <c r="I3" s="39"/>
      <c r="J3" s="39"/>
      <c r="K3" s="39"/>
      <c r="L3" s="39"/>
      <c r="M3" s="39"/>
      <c r="N3" s="39"/>
      <c r="O3" s="39"/>
      <c r="P3" s="39"/>
      <c r="Q3" s="39"/>
    </row>
    <row r="4" spans="1:7" ht="36.75" customHeight="1">
      <c r="A4" s="342" t="s">
        <v>339</v>
      </c>
      <c r="B4" s="343" t="s">
        <v>340</v>
      </c>
      <c r="C4" s="43" t="s">
        <v>341</v>
      </c>
      <c r="D4" s="306" t="s">
        <v>342</v>
      </c>
      <c r="E4" s="306">
        <v>7.1</v>
      </c>
      <c r="F4" s="307" t="s">
        <v>53</v>
      </c>
      <c r="G4" s="307">
        <v>7.1</v>
      </c>
    </row>
    <row r="5" spans="1:7" ht="36.75" customHeight="1">
      <c r="A5" s="344" t="s">
        <v>343</v>
      </c>
      <c r="B5" s="308" t="s">
        <v>344</v>
      </c>
      <c r="C5" s="43" t="s">
        <v>324</v>
      </c>
      <c r="D5" s="306">
        <v>2726.68</v>
      </c>
      <c r="E5" s="306">
        <v>11.7</v>
      </c>
      <c r="F5" s="307">
        <v>2430.43</v>
      </c>
      <c r="G5" s="307">
        <v>19.9</v>
      </c>
    </row>
    <row r="6" spans="1:7" ht="36.75" customHeight="1">
      <c r="A6" s="396" t="s">
        <v>345</v>
      </c>
      <c r="B6" s="343" t="s">
        <v>346</v>
      </c>
      <c r="C6" s="43" t="s">
        <v>341</v>
      </c>
      <c r="D6" s="44" t="s">
        <v>342</v>
      </c>
      <c r="E6" s="44">
        <v>10</v>
      </c>
      <c r="F6" s="307">
        <v>27221.66</v>
      </c>
      <c r="G6" s="307">
        <v>12.9</v>
      </c>
    </row>
    <row r="7" spans="1:7" ht="36.75" customHeight="1">
      <c r="A7" s="397"/>
      <c r="B7" s="345" t="s">
        <v>347</v>
      </c>
      <c r="C7" s="43" t="s">
        <v>341</v>
      </c>
      <c r="D7" s="44">
        <v>14061.7974</v>
      </c>
      <c r="E7" s="44">
        <v>10</v>
      </c>
      <c r="F7" s="307">
        <v>13356.44352</v>
      </c>
      <c r="G7" s="307">
        <v>10.495526836498755</v>
      </c>
    </row>
    <row r="8" spans="1:7" ht="36.75" customHeight="1">
      <c r="A8" s="397"/>
      <c r="B8" s="346" t="s">
        <v>348</v>
      </c>
      <c r="C8" s="43" t="s">
        <v>341</v>
      </c>
      <c r="D8" s="45">
        <v>5106.8</v>
      </c>
      <c r="E8" s="45">
        <v>7.4</v>
      </c>
      <c r="F8" s="307">
        <v>5425</v>
      </c>
      <c r="G8" s="307">
        <v>8.4</v>
      </c>
    </row>
    <row r="9" spans="1:7" ht="36.75" customHeight="1">
      <c r="A9" s="397"/>
      <c r="B9" s="347" t="s">
        <v>349</v>
      </c>
      <c r="C9" s="48" t="s">
        <v>341</v>
      </c>
      <c r="D9" s="45">
        <v>2700.34679808</v>
      </c>
      <c r="E9" s="45">
        <v>25.82958882873904</v>
      </c>
      <c r="F9" s="45">
        <v>2161.82174652</v>
      </c>
      <c r="G9" s="47">
        <v>49.226021832609014</v>
      </c>
    </row>
    <row r="10" spans="1:7" ht="36.75" customHeight="1">
      <c r="A10" s="397"/>
      <c r="B10" s="347" t="s">
        <v>350</v>
      </c>
      <c r="C10" s="48" t="s">
        <v>341</v>
      </c>
      <c r="D10" s="45">
        <v>1745.06621146</v>
      </c>
      <c r="E10" s="45">
        <v>26.315873150479565</v>
      </c>
      <c r="F10" s="45">
        <v>1392.83628082</v>
      </c>
      <c r="G10" s="47">
        <v>45.62241684451055</v>
      </c>
    </row>
    <row r="11" spans="1:7" ht="36.75" customHeight="1">
      <c r="A11" s="398"/>
      <c r="B11" s="347" t="s">
        <v>351</v>
      </c>
      <c r="C11" s="48" t="s">
        <v>341</v>
      </c>
      <c r="D11" s="45">
        <v>955.28058662</v>
      </c>
      <c r="E11" s="45">
        <v>24.950864677800592</v>
      </c>
      <c r="F11" s="45">
        <v>768.9854657</v>
      </c>
      <c r="G11" s="47">
        <v>56.22848959687884</v>
      </c>
    </row>
    <row r="12" spans="1:7" ht="36.75" customHeight="1">
      <c r="A12" s="396" t="s">
        <v>352</v>
      </c>
      <c r="B12" s="343" t="s">
        <v>353</v>
      </c>
      <c r="C12" s="43" t="s">
        <v>341</v>
      </c>
      <c r="D12" s="44">
        <v>3531.1744</v>
      </c>
      <c r="E12" s="44">
        <v>15.4</v>
      </c>
      <c r="F12" s="307">
        <v>3060.06</v>
      </c>
      <c r="G12" s="307">
        <v>15</v>
      </c>
    </row>
    <row r="13" spans="1:17" s="36" customFormat="1" ht="36.75" customHeight="1">
      <c r="A13" s="397"/>
      <c r="B13" s="343" t="s">
        <v>354</v>
      </c>
      <c r="C13" s="43" t="s">
        <v>355</v>
      </c>
      <c r="D13" s="44">
        <v>7844.3005</v>
      </c>
      <c r="E13" s="44">
        <v>10.2</v>
      </c>
      <c r="F13" s="307">
        <v>7118.34</v>
      </c>
      <c r="G13" s="307">
        <v>4.8</v>
      </c>
      <c r="I13" s="39"/>
      <c r="J13" s="39"/>
      <c r="K13" s="39"/>
      <c r="L13" s="39"/>
      <c r="M13" s="39"/>
      <c r="N13" s="39"/>
      <c r="O13" s="39"/>
      <c r="P13" s="39"/>
      <c r="Q13" s="39"/>
    </row>
    <row r="14" spans="1:17" s="36" customFormat="1" ht="36.75" customHeight="1">
      <c r="A14" s="398"/>
      <c r="B14" s="343" t="s">
        <v>356</v>
      </c>
      <c r="C14" s="43" t="s">
        <v>341</v>
      </c>
      <c r="D14" s="44">
        <v>4569.2269</v>
      </c>
      <c r="E14" s="44">
        <v>24.8</v>
      </c>
      <c r="F14" s="307">
        <v>3659.92</v>
      </c>
      <c r="G14" s="307">
        <v>14.1</v>
      </c>
      <c r="I14" s="39"/>
      <c r="J14" s="39"/>
      <c r="K14" s="39"/>
      <c r="L14" s="39"/>
      <c r="M14" s="39"/>
      <c r="N14" s="39"/>
      <c r="O14" s="39"/>
      <c r="P14" s="39"/>
      <c r="Q14" s="39"/>
    </row>
    <row r="15" spans="1:7" ht="36.75" customHeight="1">
      <c r="A15" s="396" t="s">
        <v>357</v>
      </c>
      <c r="B15" s="343" t="s">
        <v>295</v>
      </c>
      <c r="C15" s="43" t="s">
        <v>341</v>
      </c>
      <c r="D15" s="45">
        <v>4320.9132717741995</v>
      </c>
      <c r="E15" s="45">
        <v>5.424549270404943</v>
      </c>
      <c r="F15" s="307">
        <v>4098.5835857751</v>
      </c>
      <c r="G15" s="307">
        <v>7.372007547853035</v>
      </c>
    </row>
    <row r="16" spans="1:7" ht="36.75" customHeight="1">
      <c r="A16" s="397"/>
      <c r="B16" s="348" t="s">
        <v>358</v>
      </c>
      <c r="C16" s="46" t="s">
        <v>341</v>
      </c>
      <c r="D16" s="45">
        <v>2494.1128</v>
      </c>
      <c r="E16" s="45">
        <v>1.5390366351664262</v>
      </c>
      <c r="F16" s="307">
        <v>2456.3093</v>
      </c>
      <c r="G16" s="307">
        <v>5.254151841276499</v>
      </c>
    </row>
    <row r="17" spans="1:17" s="37" customFormat="1" ht="36.75" customHeight="1">
      <c r="A17" s="397"/>
      <c r="B17" s="348" t="s">
        <v>359</v>
      </c>
      <c r="C17" s="46" t="s">
        <v>341</v>
      </c>
      <c r="D17" s="45">
        <v>1747.566</v>
      </c>
      <c r="E17" s="45">
        <v>15.8091513408404</v>
      </c>
      <c r="F17" s="45">
        <v>1509.0051</v>
      </c>
      <c r="G17" s="47">
        <v>16.126302818819877</v>
      </c>
      <c r="I17" s="39"/>
      <c r="J17" s="39"/>
      <c r="K17" s="39"/>
      <c r="L17" s="39"/>
      <c r="M17" s="39"/>
      <c r="N17" s="39"/>
      <c r="O17" s="39"/>
      <c r="P17" s="39"/>
      <c r="Q17" s="39"/>
    </row>
    <row r="18" spans="1:7" ht="36.75" customHeight="1">
      <c r="A18" s="398"/>
      <c r="B18" s="343" t="s">
        <v>296</v>
      </c>
      <c r="C18" s="43" t="s">
        <v>341</v>
      </c>
      <c r="D18" s="45">
        <v>6519.1661</v>
      </c>
      <c r="E18" s="45">
        <v>2.955442370449891</v>
      </c>
      <c r="F18" s="45">
        <v>6332.0267</v>
      </c>
      <c r="G18" s="47">
        <v>11.295879028866848</v>
      </c>
    </row>
    <row r="19" spans="1:17" s="38" customFormat="1" ht="36.75" customHeight="1">
      <c r="A19" s="393" t="s">
        <v>360</v>
      </c>
      <c r="B19" s="349" t="s">
        <v>361</v>
      </c>
      <c r="C19" s="49" t="s">
        <v>341</v>
      </c>
      <c r="D19" s="45">
        <v>48922.57</v>
      </c>
      <c r="E19" s="45">
        <v>3</v>
      </c>
      <c r="F19" s="45">
        <v>47498.6158499807</v>
      </c>
      <c r="G19" s="47">
        <v>12.444316780212759</v>
      </c>
      <c r="I19" s="39"/>
      <c r="J19" s="39"/>
      <c r="K19" s="39"/>
      <c r="L19" s="39"/>
      <c r="M19" s="39"/>
      <c r="N19" s="39"/>
      <c r="O19" s="39"/>
      <c r="P19" s="39"/>
      <c r="Q19" s="39"/>
    </row>
    <row r="20" spans="1:17" s="38" customFormat="1" ht="36.75" customHeight="1">
      <c r="A20" s="399"/>
      <c r="B20" s="345" t="s">
        <v>362</v>
      </c>
      <c r="C20" s="48" t="s">
        <v>341</v>
      </c>
      <c r="D20" s="45">
        <v>36205.15</v>
      </c>
      <c r="E20" s="45">
        <v>13.7</v>
      </c>
      <c r="F20" s="45">
        <v>31837.820081842397</v>
      </c>
      <c r="G20" s="47">
        <v>16.60368543358517</v>
      </c>
      <c r="H20" s="339"/>
      <c r="I20" s="39"/>
      <c r="J20" s="39"/>
      <c r="K20" s="39"/>
      <c r="L20" s="39"/>
      <c r="M20" s="39"/>
      <c r="N20" s="39"/>
      <c r="O20" s="39"/>
      <c r="P20" s="39"/>
      <c r="Q20" s="39"/>
    </row>
    <row r="21" spans="1:17" s="38" customFormat="1" ht="36.75" customHeight="1">
      <c r="A21" s="396" t="s">
        <v>363</v>
      </c>
      <c r="B21" s="343" t="s">
        <v>364</v>
      </c>
      <c r="C21" s="48" t="s">
        <v>341</v>
      </c>
      <c r="D21" s="45">
        <v>5500.92</v>
      </c>
      <c r="E21" s="45">
        <v>17.3</v>
      </c>
      <c r="F21" s="45">
        <v>4691.41</v>
      </c>
      <c r="G21" s="47">
        <v>16.5</v>
      </c>
      <c r="I21" s="39"/>
      <c r="J21" s="39"/>
      <c r="K21" s="39"/>
      <c r="L21" s="39"/>
      <c r="M21" s="39"/>
      <c r="N21" s="39"/>
      <c r="O21" s="39"/>
      <c r="P21" s="39"/>
      <c r="Q21" s="39"/>
    </row>
    <row r="22" spans="1:151" ht="36.75" customHeight="1">
      <c r="A22" s="398"/>
      <c r="B22" s="343" t="s">
        <v>365</v>
      </c>
      <c r="C22" s="48" t="s">
        <v>366</v>
      </c>
      <c r="D22" s="45">
        <v>149.0495</v>
      </c>
      <c r="E22" s="45">
        <v>11.5</v>
      </c>
      <c r="F22" s="45">
        <v>133.6765</v>
      </c>
      <c r="G22" s="47">
        <v>11.7</v>
      </c>
      <c r="H22" s="38"/>
      <c r="R22" s="54"/>
      <c r="S22" s="55"/>
      <c r="T22" s="54"/>
      <c r="U22" s="55"/>
      <c r="V22" s="54"/>
      <c r="W22" s="55"/>
      <c r="X22" s="54"/>
      <c r="Y22" s="55"/>
      <c r="Z22" s="54"/>
      <c r="AA22" s="55"/>
      <c r="AB22" s="54"/>
      <c r="AC22" s="55"/>
      <c r="AD22" s="54"/>
      <c r="AE22" s="55"/>
      <c r="AF22" s="54"/>
      <c r="AG22" s="55"/>
      <c r="AH22" s="54"/>
      <c r="AI22" s="55"/>
      <c r="AJ22" s="54"/>
      <c r="AK22" s="55"/>
      <c r="AL22" s="54"/>
      <c r="AM22" s="55"/>
      <c r="AN22" s="54"/>
      <c r="AO22" s="55"/>
      <c r="AP22" s="54"/>
      <c r="AQ22" s="55"/>
      <c r="AR22" s="54"/>
      <c r="AS22" s="55"/>
      <c r="AT22" s="54"/>
      <c r="AU22" s="55"/>
      <c r="AV22" s="54"/>
      <c r="AW22" s="55"/>
      <c r="AX22" s="54"/>
      <c r="AY22" s="55"/>
      <c r="AZ22" s="54"/>
      <c r="BA22" s="55"/>
      <c r="BB22" s="54"/>
      <c r="BC22" s="55"/>
      <c r="BD22" s="54"/>
      <c r="BE22" s="55"/>
      <c r="BF22" s="54"/>
      <c r="BG22" s="55"/>
      <c r="BH22" s="54"/>
      <c r="BI22" s="55"/>
      <c r="BJ22" s="54"/>
      <c r="BK22" s="55"/>
      <c r="BL22" s="54"/>
      <c r="BM22" s="55"/>
      <c r="BN22" s="54"/>
      <c r="BO22" s="55"/>
      <c r="BP22" s="54"/>
      <c r="BQ22" s="55"/>
      <c r="BR22" s="54"/>
      <c r="BS22" s="55"/>
      <c r="BT22" s="54"/>
      <c r="BU22" s="55"/>
      <c r="BV22" s="54"/>
      <c r="BW22" s="55"/>
      <c r="BX22" s="54"/>
      <c r="BY22" s="55"/>
      <c r="BZ22" s="54"/>
      <c r="CA22" s="55"/>
      <c r="CB22" s="54"/>
      <c r="CC22" s="55"/>
      <c r="CD22" s="54"/>
      <c r="CE22" s="55"/>
      <c r="CF22" s="54"/>
      <c r="CG22" s="55"/>
      <c r="CH22" s="54"/>
      <c r="CI22" s="55"/>
      <c r="CJ22" s="54"/>
      <c r="CK22" s="55"/>
      <c r="CL22" s="54"/>
      <c r="CM22" s="55"/>
      <c r="CN22" s="54"/>
      <c r="CO22" s="55"/>
      <c r="CP22" s="54"/>
      <c r="CQ22" s="55"/>
      <c r="CR22" s="54"/>
      <c r="CS22" s="55"/>
      <c r="CT22" s="54"/>
      <c r="CU22" s="55"/>
      <c r="CV22" s="54"/>
      <c r="CW22" s="55"/>
      <c r="CX22" s="54"/>
      <c r="CY22" s="55"/>
      <c r="CZ22" s="54"/>
      <c r="DA22" s="55"/>
      <c r="DB22" s="54"/>
      <c r="DC22" s="55"/>
      <c r="DD22" s="54"/>
      <c r="DE22" s="55"/>
      <c r="DF22" s="54"/>
      <c r="DG22" s="55"/>
      <c r="DH22" s="54"/>
      <c r="DI22" s="55"/>
      <c r="DJ22" s="54"/>
      <c r="DK22" s="55"/>
      <c r="DL22" s="54"/>
      <c r="DM22" s="55"/>
      <c r="DN22" s="54"/>
      <c r="DO22" s="55"/>
      <c r="DP22" s="54"/>
      <c r="DQ22" s="55"/>
      <c r="DR22" s="54"/>
      <c r="DS22" s="55"/>
      <c r="DT22" s="54"/>
      <c r="DU22" s="55"/>
      <c r="DV22" s="54"/>
      <c r="DW22" s="55"/>
      <c r="DX22" s="54"/>
      <c r="DY22" s="55"/>
      <c r="DZ22" s="54"/>
      <c r="EA22" s="55"/>
      <c r="EB22" s="54"/>
      <c r="EC22" s="55"/>
      <c r="ED22" s="54"/>
      <c r="EE22" s="55"/>
      <c r="EF22" s="54"/>
      <c r="EG22" s="55"/>
      <c r="EH22" s="54"/>
      <c r="EI22" s="55"/>
      <c r="EJ22" s="54"/>
      <c r="EK22" s="55"/>
      <c r="EL22" s="54"/>
      <c r="EM22" s="55"/>
      <c r="EN22" s="54"/>
      <c r="EO22" s="55"/>
      <c r="EP22" s="54"/>
      <c r="EQ22" s="55"/>
      <c r="ER22" s="54"/>
      <c r="ES22" s="55"/>
      <c r="ET22" s="56"/>
      <c r="EU22" s="57"/>
    </row>
    <row r="23" spans="1:8" ht="36.75" customHeight="1">
      <c r="A23" s="393" t="s">
        <v>367</v>
      </c>
      <c r="B23" s="350" t="s">
        <v>368</v>
      </c>
      <c r="C23" s="50" t="s">
        <v>7</v>
      </c>
      <c r="D23" s="45">
        <v>101.95826244</v>
      </c>
      <c r="E23" s="45" t="s">
        <v>342</v>
      </c>
      <c r="F23" s="309">
        <v>101.42896814</v>
      </c>
      <c r="G23" s="307" t="s">
        <v>53</v>
      </c>
      <c r="H23" s="38"/>
    </row>
    <row r="24" spans="1:7" ht="36.75" customHeight="1">
      <c r="A24" s="394"/>
      <c r="B24" s="345" t="s">
        <v>369</v>
      </c>
      <c r="C24" s="48" t="s">
        <v>7</v>
      </c>
      <c r="D24" s="45">
        <v>102.31707468</v>
      </c>
      <c r="E24" s="45" t="s">
        <v>342</v>
      </c>
      <c r="F24" s="309">
        <v>101.22594822</v>
      </c>
      <c r="G24" s="307" t="s">
        <v>53</v>
      </c>
    </row>
    <row r="25" spans="1:7" ht="36.75" customHeight="1">
      <c r="A25" s="394"/>
      <c r="B25" s="345" t="s">
        <v>370</v>
      </c>
      <c r="C25" s="48" t="s">
        <v>7</v>
      </c>
      <c r="D25" s="45">
        <v>103.4</v>
      </c>
      <c r="E25" s="45" t="s">
        <v>342</v>
      </c>
      <c r="F25" s="309">
        <v>105.9</v>
      </c>
      <c r="G25" s="307" t="s">
        <v>53</v>
      </c>
    </row>
    <row r="26" spans="1:7" ht="36.75" customHeight="1">
      <c r="A26" s="399"/>
      <c r="B26" s="345" t="s">
        <v>371</v>
      </c>
      <c r="C26" s="48" t="s">
        <v>372</v>
      </c>
      <c r="D26" s="45">
        <v>103.6</v>
      </c>
      <c r="E26" s="45" t="s">
        <v>342</v>
      </c>
      <c r="F26" s="309">
        <v>107.5</v>
      </c>
      <c r="G26" s="307" t="s">
        <v>53</v>
      </c>
    </row>
    <row r="27" spans="1:7" ht="36.75" customHeight="1">
      <c r="A27" s="393" t="s">
        <v>373</v>
      </c>
      <c r="B27" s="345" t="s">
        <v>374</v>
      </c>
      <c r="C27" s="48" t="s">
        <v>375</v>
      </c>
      <c r="D27" s="45">
        <v>1264.74</v>
      </c>
      <c r="E27" s="45">
        <v>6.21</v>
      </c>
      <c r="F27" s="309">
        <v>1199.89</v>
      </c>
      <c r="G27" s="307">
        <v>4.67</v>
      </c>
    </row>
    <row r="28" spans="1:7" ht="36.75" customHeight="1">
      <c r="A28" s="394"/>
      <c r="B28" s="345" t="s">
        <v>376</v>
      </c>
      <c r="C28" s="48" t="s">
        <v>375</v>
      </c>
      <c r="D28" s="45">
        <v>1573.0272003799998</v>
      </c>
      <c r="E28" s="45">
        <v>10.109299792571917</v>
      </c>
      <c r="F28" s="309">
        <v>1428.6051</v>
      </c>
      <c r="G28" s="307">
        <v>5.620903193752966</v>
      </c>
    </row>
    <row r="29" spans="1:7" ht="36.75" customHeight="1">
      <c r="A29" s="394"/>
      <c r="B29" s="345" t="s">
        <v>377</v>
      </c>
      <c r="C29" s="48" t="s">
        <v>375</v>
      </c>
      <c r="D29" s="45">
        <v>821.01782364</v>
      </c>
      <c r="E29" s="45">
        <v>6.976700338399539</v>
      </c>
      <c r="F29" s="309">
        <v>767.3165</v>
      </c>
      <c r="G29" s="307">
        <v>4.12808143555516</v>
      </c>
    </row>
    <row r="30" spans="1:7" ht="36.75" customHeight="1">
      <c r="A30" s="394"/>
      <c r="B30" s="345" t="s">
        <v>378</v>
      </c>
      <c r="C30" s="48" t="s">
        <v>379</v>
      </c>
      <c r="D30" s="45">
        <v>4939.31</v>
      </c>
      <c r="E30" s="45">
        <v>2.1</v>
      </c>
      <c r="F30" s="45">
        <v>4849.15</v>
      </c>
      <c r="G30" s="47">
        <v>6.9</v>
      </c>
    </row>
    <row r="31" spans="1:7" ht="36.75" customHeight="1" thickBot="1">
      <c r="A31" s="395"/>
      <c r="B31" s="351" t="s">
        <v>380</v>
      </c>
      <c r="C31" s="51" t="s">
        <v>379</v>
      </c>
      <c r="D31" s="52">
        <v>3957.07</v>
      </c>
      <c r="E31" s="52">
        <v>2.2</v>
      </c>
      <c r="F31" s="52">
        <v>3868.4</v>
      </c>
      <c r="G31" s="53">
        <v>7.2</v>
      </c>
    </row>
    <row r="32" ht="39" customHeight="1"/>
    <row r="33" ht="39" customHeight="1"/>
    <row r="34" ht="39" customHeight="1"/>
    <row r="35" ht="39" customHeight="1"/>
    <row r="36" ht="39" customHeight="1"/>
    <row r="37" ht="39" customHeight="1"/>
    <row r="38" ht="39" customHeight="1"/>
    <row r="39" ht="39" customHeight="1"/>
    <row r="40" ht="39" customHeight="1"/>
    <row r="41" ht="39" customHeight="1"/>
    <row r="42" ht="39" customHeight="1"/>
    <row r="43" ht="39" customHeight="1"/>
    <row r="44" ht="39" customHeight="1"/>
    <row r="45" ht="39" customHeight="1"/>
    <row r="46" ht="39" customHeight="1"/>
    <row r="47" ht="39" customHeight="1"/>
    <row r="48" ht="39" customHeight="1"/>
    <row r="49" ht="39" customHeight="1"/>
    <row r="50" ht="39" customHeight="1"/>
    <row r="51" ht="39" customHeight="1"/>
    <row r="52" ht="39" customHeight="1"/>
    <row r="53" ht="39" customHeight="1"/>
    <row r="54" ht="39" customHeight="1"/>
    <row r="55" ht="39" customHeight="1"/>
    <row r="56" ht="39" customHeight="1"/>
    <row r="57" ht="39" customHeight="1"/>
    <row r="58" ht="39" customHeight="1"/>
    <row r="59" ht="39" customHeight="1"/>
    <row r="60" ht="39" customHeight="1"/>
    <row r="61" ht="39" customHeight="1"/>
    <row r="62" ht="39" customHeight="1"/>
    <row r="63" ht="39" customHeight="1"/>
    <row r="64" ht="39" customHeight="1"/>
    <row r="65" ht="39" customHeight="1"/>
    <row r="66" ht="39" customHeight="1"/>
    <row r="67" ht="39" customHeight="1"/>
    <row r="68" ht="39" customHeight="1"/>
    <row r="69" ht="39" customHeight="1"/>
    <row r="70" ht="39" customHeight="1"/>
    <row r="71" ht="39" customHeight="1"/>
    <row r="72" ht="39" customHeight="1"/>
    <row r="73" ht="39" customHeight="1"/>
    <row r="74" ht="39" customHeight="1"/>
    <row r="75" ht="39" customHeight="1"/>
  </sheetData>
  <sheetProtection/>
  <mergeCells count="13">
    <mergeCell ref="A2:A3"/>
    <mergeCell ref="B2:B3"/>
    <mergeCell ref="A1:G1"/>
    <mergeCell ref="C2:C3"/>
    <mergeCell ref="D2:E2"/>
    <mergeCell ref="F2:G2"/>
    <mergeCell ref="A27:A31"/>
    <mergeCell ref="A6:A11"/>
    <mergeCell ref="A12:A14"/>
    <mergeCell ref="A15:A18"/>
    <mergeCell ref="A19:A20"/>
    <mergeCell ref="A21:A22"/>
    <mergeCell ref="A23:A2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M40"/>
  <sheetViews>
    <sheetView zoomScale="85" zoomScaleNormal="85" zoomScalePageLayoutView="0" workbookViewId="0" topLeftCell="A1">
      <selection activeCell="O8" sqref="O8"/>
    </sheetView>
  </sheetViews>
  <sheetFormatPr defaultColWidth="9.00390625" defaultRowHeight="25.5" customHeight="1"/>
  <cols>
    <col min="1" max="1" width="9.50390625" style="338" customWidth="1"/>
    <col min="2" max="2" width="8.625" style="338" customWidth="1"/>
    <col min="3" max="3" width="6.375" style="338" customWidth="1"/>
    <col min="4" max="4" width="9.75390625" style="338" customWidth="1"/>
    <col min="5" max="5" width="6.375" style="338" customWidth="1"/>
    <col min="6" max="6" width="9.75390625" style="338" customWidth="1"/>
    <col min="7" max="7" width="6.375" style="338" customWidth="1"/>
    <col min="8" max="8" width="9.75390625" style="338" customWidth="1"/>
    <col min="9" max="9" width="6.375" style="338" customWidth="1"/>
    <col min="10" max="10" width="9.75390625" style="338" hidden="1" customWidth="1"/>
    <col min="11" max="11" width="4.875" style="338" hidden="1" customWidth="1"/>
    <col min="12" max="12" width="9.75390625" style="338" customWidth="1"/>
    <col min="13" max="13" width="6.375" style="338" customWidth="1"/>
    <col min="14" max="14" width="9.75390625" style="338" customWidth="1"/>
    <col min="15" max="15" width="6.375" style="338" customWidth="1"/>
    <col min="16" max="16" width="9.75390625" style="338" customWidth="1"/>
    <col min="17" max="17" width="6.375" style="338" customWidth="1"/>
    <col min="18" max="18" width="9.75390625" style="338" customWidth="1"/>
    <col min="19" max="19" width="6.375" style="338" customWidth="1"/>
    <col min="20" max="20" width="9.75390625" style="338" customWidth="1"/>
    <col min="21" max="21" width="6.375" style="338" customWidth="1"/>
    <col min="22" max="34" width="9.125" style="338" customWidth="1"/>
    <col min="35" max="35" width="8.25390625" style="338" customWidth="1"/>
    <col min="36" max="36" width="9.125" style="338" customWidth="1"/>
    <col min="37" max="37" width="8.50390625" style="338" customWidth="1"/>
    <col min="38" max="38" width="12.50390625" style="338" customWidth="1"/>
    <col min="39" max="39" width="9.25390625" style="338" customWidth="1"/>
    <col min="40" max="40" width="12.50390625" style="338" customWidth="1"/>
    <col min="41" max="41" width="9.25390625" style="338" customWidth="1"/>
    <col min="42" max="42" width="12.50390625" style="338" customWidth="1"/>
    <col min="43" max="43" width="9.25390625" style="338" customWidth="1"/>
    <col min="44" max="44" width="12.50390625" style="338" customWidth="1"/>
    <col min="45" max="45" width="9.25390625" style="338" customWidth="1"/>
    <col min="46" max="46" width="12.50390625" style="338" customWidth="1"/>
    <col min="47" max="47" width="9.25390625" style="338" customWidth="1"/>
    <col min="48" max="48" width="12.50390625" style="338" customWidth="1"/>
    <col min="49" max="49" width="9.25390625" style="338" customWidth="1"/>
    <col min="50" max="50" width="9.75390625" style="338" customWidth="1"/>
    <col min="51" max="51" width="6.75390625" style="338" customWidth="1"/>
    <col min="52" max="52" width="9.75390625" style="338" customWidth="1"/>
    <col min="53" max="53" width="6.75390625" style="338" customWidth="1"/>
    <col min="54" max="54" width="9.75390625" style="338" customWidth="1"/>
    <col min="55" max="55" width="6.75390625" style="338" customWidth="1"/>
    <col min="56" max="56" width="9.75390625" style="338" customWidth="1"/>
    <col min="57" max="57" width="6.75390625" style="338" customWidth="1"/>
    <col min="58" max="58" width="9.75390625" style="338" customWidth="1"/>
    <col min="59" max="59" width="6.75390625" style="338" customWidth="1"/>
    <col min="60" max="60" width="9.75390625" style="338" customWidth="1"/>
    <col min="61" max="61" width="6.75390625" style="338" customWidth="1"/>
    <col min="62" max="62" width="9.75390625" style="338" customWidth="1"/>
    <col min="63" max="63" width="6.75390625" style="338" customWidth="1"/>
    <col min="64" max="64" width="9.75390625" style="338" customWidth="1"/>
    <col min="65" max="65" width="6.75390625" style="338" customWidth="1"/>
    <col min="66" max="16384" width="8.875" style="338" customWidth="1"/>
  </cols>
  <sheetData>
    <row r="1" spans="1:65" s="313" customFormat="1" ht="36" customHeight="1" thickBot="1">
      <c r="A1" s="312"/>
      <c r="B1" s="414" t="s">
        <v>381</v>
      </c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 t="s">
        <v>382</v>
      </c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4"/>
      <c r="AH1" s="414"/>
      <c r="AI1" s="414"/>
      <c r="AJ1" s="414"/>
      <c r="AK1" s="414"/>
      <c r="AL1" s="414" t="s">
        <v>383</v>
      </c>
      <c r="AM1" s="414"/>
      <c r="AN1" s="414"/>
      <c r="AO1" s="414"/>
      <c r="AP1" s="414"/>
      <c r="AQ1" s="414"/>
      <c r="AR1" s="414"/>
      <c r="AS1" s="414"/>
      <c r="AT1" s="414"/>
      <c r="AU1" s="414"/>
      <c r="AV1" s="414"/>
      <c r="AW1" s="414"/>
      <c r="AX1" s="414" t="s">
        <v>384</v>
      </c>
      <c r="AY1" s="414"/>
      <c r="AZ1" s="414"/>
      <c r="BA1" s="414"/>
      <c r="BB1" s="414"/>
      <c r="BC1" s="414"/>
      <c r="BD1" s="414"/>
      <c r="BE1" s="414"/>
      <c r="BF1" s="414"/>
      <c r="BG1" s="414"/>
      <c r="BH1" s="414"/>
      <c r="BI1" s="414"/>
      <c r="BJ1" s="414"/>
      <c r="BK1" s="414"/>
      <c r="BL1" s="414"/>
      <c r="BM1" s="414"/>
    </row>
    <row r="2" spans="1:65" s="314" customFormat="1" ht="33" customHeight="1">
      <c r="A2" s="421" t="s">
        <v>385</v>
      </c>
      <c r="B2" s="413" t="s">
        <v>386</v>
      </c>
      <c r="C2" s="413"/>
      <c r="D2" s="413"/>
      <c r="E2" s="413"/>
      <c r="F2" s="420" t="s">
        <v>387</v>
      </c>
      <c r="G2" s="413"/>
      <c r="H2" s="413"/>
      <c r="I2" s="413"/>
      <c r="J2" s="413" t="s">
        <v>388</v>
      </c>
      <c r="K2" s="413"/>
      <c r="L2" s="413"/>
      <c r="M2" s="413"/>
      <c r="N2" s="415" t="s">
        <v>353</v>
      </c>
      <c r="O2" s="416"/>
      <c r="P2" s="416"/>
      <c r="Q2" s="416"/>
      <c r="R2" s="416" t="s">
        <v>389</v>
      </c>
      <c r="S2" s="416"/>
      <c r="T2" s="416"/>
      <c r="U2" s="417"/>
      <c r="V2" s="418" t="s">
        <v>347</v>
      </c>
      <c r="W2" s="419"/>
      <c r="X2" s="419"/>
      <c r="Y2" s="416"/>
      <c r="Z2" s="413" t="s">
        <v>390</v>
      </c>
      <c r="AA2" s="413"/>
      <c r="AB2" s="413"/>
      <c r="AC2" s="413"/>
      <c r="AD2" s="420" t="s">
        <v>391</v>
      </c>
      <c r="AE2" s="413"/>
      <c r="AF2" s="413"/>
      <c r="AG2" s="413"/>
      <c r="AH2" s="413" t="s">
        <v>392</v>
      </c>
      <c r="AI2" s="413"/>
      <c r="AJ2" s="413"/>
      <c r="AK2" s="424"/>
      <c r="AL2" s="423" t="s">
        <v>349</v>
      </c>
      <c r="AM2" s="413"/>
      <c r="AN2" s="413"/>
      <c r="AO2" s="413"/>
      <c r="AP2" s="420" t="s">
        <v>393</v>
      </c>
      <c r="AQ2" s="413"/>
      <c r="AR2" s="413"/>
      <c r="AS2" s="413"/>
      <c r="AT2" s="420" t="s">
        <v>394</v>
      </c>
      <c r="AU2" s="413"/>
      <c r="AV2" s="413"/>
      <c r="AW2" s="424"/>
      <c r="AX2" s="423" t="s">
        <v>364</v>
      </c>
      <c r="AY2" s="413"/>
      <c r="AZ2" s="413"/>
      <c r="BA2" s="413"/>
      <c r="BB2" s="420" t="s">
        <v>395</v>
      </c>
      <c r="BC2" s="413"/>
      <c r="BD2" s="413"/>
      <c r="BE2" s="413"/>
      <c r="BF2" s="409" t="s">
        <v>396</v>
      </c>
      <c r="BG2" s="409"/>
      <c r="BH2" s="409"/>
      <c r="BI2" s="409"/>
      <c r="BJ2" s="409" t="s">
        <v>397</v>
      </c>
      <c r="BK2" s="409"/>
      <c r="BL2" s="409"/>
      <c r="BM2" s="410"/>
    </row>
    <row r="3" spans="1:65" s="314" customFormat="1" ht="35.25" customHeight="1">
      <c r="A3" s="422"/>
      <c r="B3" s="12" t="s">
        <v>398</v>
      </c>
      <c r="C3" s="13" t="s">
        <v>399</v>
      </c>
      <c r="D3" s="14" t="s">
        <v>400</v>
      </c>
      <c r="E3" s="13" t="s">
        <v>399</v>
      </c>
      <c r="F3" s="12" t="s">
        <v>401</v>
      </c>
      <c r="G3" s="13" t="s">
        <v>399</v>
      </c>
      <c r="H3" s="14" t="s">
        <v>402</v>
      </c>
      <c r="I3" s="13" t="s">
        <v>399</v>
      </c>
      <c r="J3" s="12" t="s">
        <v>401</v>
      </c>
      <c r="K3" s="13" t="s">
        <v>399</v>
      </c>
      <c r="L3" s="14" t="s">
        <v>400</v>
      </c>
      <c r="M3" s="13" t="s">
        <v>399</v>
      </c>
      <c r="N3" s="12" t="s">
        <v>401</v>
      </c>
      <c r="O3" s="13" t="s">
        <v>399</v>
      </c>
      <c r="P3" s="14" t="s">
        <v>402</v>
      </c>
      <c r="Q3" s="13" t="s">
        <v>399</v>
      </c>
      <c r="R3" s="315" t="s">
        <v>403</v>
      </c>
      <c r="S3" s="13" t="s">
        <v>399</v>
      </c>
      <c r="T3" s="14" t="s">
        <v>402</v>
      </c>
      <c r="U3" s="19" t="s">
        <v>399</v>
      </c>
      <c r="V3" s="12" t="s">
        <v>401</v>
      </c>
      <c r="W3" s="12" t="s">
        <v>404</v>
      </c>
      <c r="X3" s="14" t="s">
        <v>402</v>
      </c>
      <c r="Y3" s="14" t="s">
        <v>404</v>
      </c>
      <c r="Z3" s="12" t="s">
        <v>401</v>
      </c>
      <c r="AA3" s="12" t="s">
        <v>404</v>
      </c>
      <c r="AB3" s="14" t="s">
        <v>402</v>
      </c>
      <c r="AC3" s="14" t="s">
        <v>404</v>
      </c>
      <c r="AD3" s="12" t="s">
        <v>401</v>
      </c>
      <c r="AE3" s="12" t="s">
        <v>404</v>
      </c>
      <c r="AF3" s="14" t="s">
        <v>402</v>
      </c>
      <c r="AG3" s="14" t="s">
        <v>404</v>
      </c>
      <c r="AH3" s="12" t="s">
        <v>401</v>
      </c>
      <c r="AI3" s="12" t="s">
        <v>404</v>
      </c>
      <c r="AJ3" s="14" t="s">
        <v>402</v>
      </c>
      <c r="AK3" s="30" t="s">
        <v>404</v>
      </c>
      <c r="AL3" s="316" t="s">
        <v>405</v>
      </c>
      <c r="AM3" s="12" t="s">
        <v>404</v>
      </c>
      <c r="AN3" s="14" t="s">
        <v>402</v>
      </c>
      <c r="AO3" s="14" t="s">
        <v>404</v>
      </c>
      <c r="AP3" s="12" t="s">
        <v>401</v>
      </c>
      <c r="AQ3" s="12" t="s">
        <v>404</v>
      </c>
      <c r="AR3" s="14" t="s">
        <v>402</v>
      </c>
      <c r="AS3" s="14" t="s">
        <v>404</v>
      </c>
      <c r="AT3" s="12" t="s">
        <v>401</v>
      </c>
      <c r="AU3" s="12" t="s">
        <v>404</v>
      </c>
      <c r="AV3" s="14" t="s">
        <v>402</v>
      </c>
      <c r="AW3" s="31" t="s">
        <v>404</v>
      </c>
      <c r="AX3" s="317" t="s">
        <v>406</v>
      </c>
      <c r="AY3" s="12" t="s">
        <v>407</v>
      </c>
      <c r="AZ3" s="14" t="s">
        <v>402</v>
      </c>
      <c r="BA3" s="12" t="s">
        <v>407</v>
      </c>
      <c r="BB3" s="12" t="s">
        <v>408</v>
      </c>
      <c r="BC3" s="12" t="s">
        <v>404</v>
      </c>
      <c r="BD3" s="14" t="s">
        <v>402</v>
      </c>
      <c r="BE3" s="14" t="s">
        <v>404</v>
      </c>
      <c r="BF3" s="32" t="s">
        <v>409</v>
      </c>
      <c r="BG3" s="12" t="s">
        <v>407</v>
      </c>
      <c r="BH3" s="14" t="s">
        <v>402</v>
      </c>
      <c r="BI3" s="12" t="s">
        <v>407</v>
      </c>
      <c r="BJ3" s="32" t="s">
        <v>409</v>
      </c>
      <c r="BK3" s="12" t="s">
        <v>407</v>
      </c>
      <c r="BL3" s="14" t="s">
        <v>402</v>
      </c>
      <c r="BM3" s="31" t="s">
        <v>407</v>
      </c>
    </row>
    <row r="4" spans="1:65" s="314" customFormat="1" ht="35.25" customHeight="1">
      <c r="A4" s="310" t="s">
        <v>410</v>
      </c>
      <c r="B4" s="318">
        <v>6.7</v>
      </c>
      <c r="C4" s="319" t="s">
        <v>342</v>
      </c>
      <c r="D4" s="318">
        <v>7.1</v>
      </c>
      <c r="E4" s="320" t="s">
        <v>342</v>
      </c>
      <c r="F4" s="318">
        <v>2726.68</v>
      </c>
      <c r="G4" s="319" t="s">
        <v>342</v>
      </c>
      <c r="H4" s="318">
        <v>11.7</v>
      </c>
      <c r="I4" s="319" t="s">
        <v>342</v>
      </c>
      <c r="J4" s="321"/>
      <c r="K4" s="319" t="s">
        <v>342</v>
      </c>
      <c r="L4" s="321">
        <v>10</v>
      </c>
      <c r="M4" s="319" t="s">
        <v>342</v>
      </c>
      <c r="N4" s="318">
        <v>3531.1744</v>
      </c>
      <c r="O4" s="319" t="s">
        <v>342</v>
      </c>
      <c r="P4" s="318">
        <v>15.4</v>
      </c>
      <c r="Q4" s="319" t="s">
        <v>342</v>
      </c>
      <c r="R4" s="318">
        <v>7844.3005</v>
      </c>
      <c r="S4" s="319" t="s">
        <v>342</v>
      </c>
      <c r="T4" s="318">
        <v>10.2</v>
      </c>
      <c r="U4" s="322" t="s">
        <v>342</v>
      </c>
      <c r="V4" s="321">
        <v>14061.8</v>
      </c>
      <c r="W4" s="321" t="s">
        <v>342</v>
      </c>
      <c r="X4" s="321">
        <v>10</v>
      </c>
      <c r="Y4" s="319" t="s">
        <v>342</v>
      </c>
      <c r="Z4" s="21">
        <v>4320.91</v>
      </c>
      <c r="AA4" s="22" t="str">
        <f>IF(Z4="","","—")</f>
        <v>—</v>
      </c>
      <c r="AB4" s="21">
        <v>5.4</v>
      </c>
      <c r="AC4" s="23" t="str">
        <f>IF(AB4="","","—")</f>
        <v>—</v>
      </c>
      <c r="AD4" s="21">
        <v>2494.11</v>
      </c>
      <c r="AE4" s="22" t="str">
        <f>IF(AD4="","","—")</f>
        <v>—</v>
      </c>
      <c r="AF4" s="21">
        <v>1.5</v>
      </c>
      <c r="AG4" s="22" t="str">
        <f>IF(AF4="","","—")</f>
        <v>—</v>
      </c>
      <c r="AH4" s="21">
        <v>6519.17</v>
      </c>
      <c r="AI4" s="22" t="str">
        <f>IF(AH4="","","—")</f>
        <v>—</v>
      </c>
      <c r="AJ4" s="21">
        <v>3</v>
      </c>
      <c r="AK4" s="23" t="str">
        <f>IF(AJ4="","","—")</f>
        <v>—</v>
      </c>
      <c r="AL4" s="323">
        <v>2700.35</v>
      </c>
      <c r="AM4" s="319" t="s">
        <v>342</v>
      </c>
      <c r="AN4" s="321">
        <v>25.8</v>
      </c>
      <c r="AO4" s="319" t="s">
        <v>342</v>
      </c>
      <c r="AP4" s="321">
        <v>1745.07</v>
      </c>
      <c r="AQ4" s="319" t="s">
        <v>342</v>
      </c>
      <c r="AR4" s="321">
        <v>26.3</v>
      </c>
      <c r="AS4" s="319" t="s">
        <v>342</v>
      </c>
      <c r="AT4" s="321">
        <v>955.28</v>
      </c>
      <c r="AU4" s="319" t="s">
        <v>342</v>
      </c>
      <c r="AV4" s="352">
        <v>25</v>
      </c>
      <c r="AW4" s="322" t="s">
        <v>342</v>
      </c>
      <c r="AX4" s="321">
        <v>5500.92</v>
      </c>
      <c r="AY4" s="319" t="s">
        <v>342</v>
      </c>
      <c r="AZ4" s="321">
        <v>17.3</v>
      </c>
      <c r="BA4" s="319" t="s">
        <v>342</v>
      </c>
      <c r="BB4" s="324">
        <v>1490495</v>
      </c>
      <c r="BC4" s="319" t="s">
        <v>342</v>
      </c>
      <c r="BD4" s="321">
        <v>11.5</v>
      </c>
      <c r="BE4" s="319" t="s">
        <v>342</v>
      </c>
      <c r="BF4" s="21">
        <v>1573.03</v>
      </c>
      <c r="BG4" s="23" t="str">
        <f>IF(BF4="","","—")</f>
        <v>—</v>
      </c>
      <c r="BH4" s="21">
        <v>10.1</v>
      </c>
      <c r="BI4" s="23" t="str">
        <f>IF(BH4="","","—")</f>
        <v>—</v>
      </c>
      <c r="BJ4" s="21">
        <v>821.02</v>
      </c>
      <c r="BK4" s="23" t="str">
        <f>IF(BJ4="","","—")</f>
        <v>—</v>
      </c>
      <c r="BL4" s="21">
        <v>7</v>
      </c>
      <c r="BM4" s="23" t="str">
        <f>IF(BL4="","","—")</f>
        <v>—</v>
      </c>
    </row>
    <row r="5" spans="1:65" s="330" customFormat="1" ht="33" customHeight="1">
      <c r="A5" s="310" t="s">
        <v>411</v>
      </c>
      <c r="B5" s="325">
        <v>8.1</v>
      </c>
      <c r="C5" s="15">
        <f aca="true" t="shared" si="0" ref="C5:C18">RANK(B5,B$5:B$18)</f>
        <v>2</v>
      </c>
      <c r="D5" s="326">
        <v>7.6</v>
      </c>
      <c r="E5" s="15">
        <f aca="true" t="shared" si="1" ref="E5:E18">RANK(D5,D$5:D$18)</f>
        <v>2</v>
      </c>
      <c r="F5" s="326">
        <v>1325.56</v>
      </c>
      <c r="G5" s="15">
        <f aca="true" t="shared" si="2" ref="G5:G18">RANK(F5,F$5:F$18)</f>
        <v>1</v>
      </c>
      <c r="H5" s="326">
        <v>13.4</v>
      </c>
      <c r="I5" s="15">
        <f aca="true" t="shared" si="3" ref="I5:I18">RANK(H5,H$5:H$18)</f>
        <v>5</v>
      </c>
      <c r="J5" s="326"/>
      <c r="K5" s="15" t="e">
        <f aca="true" t="shared" si="4" ref="K5:K18">RANK(J5,J$5:J$18)</f>
        <v>#N/A</v>
      </c>
      <c r="L5" s="326">
        <v>11.3</v>
      </c>
      <c r="M5" s="15">
        <f aca="true" t="shared" si="5" ref="M5:M18">RANK(L5,L$5:L$18)</f>
        <v>2</v>
      </c>
      <c r="N5" s="326">
        <v>1393.0302</v>
      </c>
      <c r="O5" s="15">
        <f aca="true" t="shared" si="6" ref="O5:O18">RANK(N5,N$5:N$18)</f>
        <v>1</v>
      </c>
      <c r="P5" s="326">
        <v>0.5</v>
      </c>
      <c r="Q5" s="15">
        <f aca="true" t="shared" si="7" ref="Q5:Q18">RANK(P5,P$5:P$18)</f>
        <v>13</v>
      </c>
      <c r="R5" s="326">
        <v>2085.0105</v>
      </c>
      <c r="S5" s="15">
        <f aca="true" t="shared" si="8" ref="S5:S18">RANK(R5,R$5:R$18)</f>
        <v>1</v>
      </c>
      <c r="T5" s="326">
        <v>17.7</v>
      </c>
      <c r="U5" s="327">
        <f aca="true" t="shared" si="9" ref="U5:U18">RANK(T5,T$5:T$18)</f>
        <v>5</v>
      </c>
      <c r="V5" s="326">
        <v>4344.11</v>
      </c>
      <c r="W5" s="15">
        <f aca="true" t="shared" si="10" ref="W5:Y18">RANK(V5,V$5:V$18)</f>
        <v>1</v>
      </c>
      <c r="X5" s="326">
        <v>9.9</v>
      </c>
      <c r="Y5" s="15">
        <f t="shared" si="10"/>
        <v>11</v>
      </c>
      <c r="Z5" s="24">
        <v>1398.02</v>
      </c>
      <c r="AA5" s="25">
        <f aca="true" t="shared" si="11" ref="AA5:AA18">IF(Z5="","",RANK(Z5,Z$5:Z$18))</f>
        <v>1</v>
      </c>
      <c r="AB5" s="24">
        <v>13.1</v>
      </c>
      <c r="AC5" s="26">
        <f aca="true" t="shared" si="12" ref="AC5:AC18">IF(AB5="","",RANK(AB5,AB$5:AB$18))</f>
        <v>2</v>
      </c>
      <c r="AD5" s="24">
        <v>779.76</v>
      </c>
      <c r="AE5" s="25">
        <f aca="true" t="shared" si="13" ref="AE5:AE18">IF(AD5="","",RANK(AD5,AD$5:AD$18))</f>
        <v>1</v>
      </c>
      <c r="AF5" s="24">
        <v>14.2</v>
      </c>
      <c r="AG5" s="25">
        <f aca="true" t="shared" si="14" ref="AG5:AG18">IF(AF5="","",RANK(AF5,AF$5:AF$18))</f>
        <v>1</v>
      </c>
      <c r="AH5" s="24">
        <v>1198.09</v>
      </c>
      <c r="AI5" s="25">
        <f aca="true" t="shared" si="15" ref="AI5:AI18">IF(AH5="","",RANK(AH5,AH$5:AH$18))</f>
        <v>1</v>
      </c>
      <c r="AJ5" s="24">
        <v>12.5</v>
      </c>
      <c r="AK5" s="26">
        <f aca="true" t="shared" si="16" ref="AK5:AK18">IF(AJ5="","",RANK(AJ5,AJ$5:AJ$18))</f>
        <v>2</v>
      </c>
      <c r="AL5" s="328">
        <v>1125.88</v>
      </c>
      <c r="AM5" s="15">
        <f aca="true" t="shared" si="17" ref="AM5:AM18">RANK(AL5,AL$5:AL$18)</f>
        <v>1</v>
      </c>
      <c r="AN5" s="326">
        <v>37</v>
      </c>
      <c r="AO5" s="15">
        <f aca="true" t="shared" si="18" ref="AO5:AO18">RANK(AN5,AN$5:AN$18)</f>
        <v>3</v>
      </c>
      <c r="AP5" s="326">
        <v>707.29</v>
      </c>
      <c r="AQ5" s="15">
        <f aca="true" t="shared" si="19" ref="AQ5:AQ18">RANK(AP5,AP$5:AP$18)</f>
        <v>1</v>
      </c>
      <c r="AR5" s="326">
        <v>36.2</v>
      </c>
      <c r="AS5" s="15">
        <f aca="true" t="shared" si="20" ref="AS5:AS18">RANK(AR5,AR$5:AR$18)</f>
        <v>6</v>
      </c>
      <c r="AT5" s="326">
        <v>418.59</v>
      </c>
      <c r="AU5" s="15">
        <f aca="true" t="shared" si="21" ref="AU5:AU18">RANK(AT5,AT$5:AT$18)</f>
        <v>1</v>
      </c>
      <c r="AV5" s="329">
        <v>38.3</v>
      </c>
      <c r="AW5" s="327">
        <f aca="true" t="shared" si="22" ref="AW5:AW18">RANK(AV5,AV$5:AV$18)</f>
        <v>3</v>
      </c>
      <c r="AX5" s="326">
        <v>958.29</v>
      </c>
      <c r="AY5" s="15">
        <f aca="true" t="shared" si="23" ref="AY5:AY18">RANK(AX5,AX$5:AX$18)</f>
        <v>1</v>
      </c>
      <c r="AZ5" s="326">
        <v>16.1</v>
      </c>
      <c r="BA5" s="15">
        <f aca="true" t="shared" si="24" ref="BA5:BA18">RANK(AZ5,AZ$5:AZ$18)</f>
        <v>14</v>
      </c>
      <c r="BB5" s="15">
        <v>534909</v>
      </c>
      <c r="BC5" s="15">
        <f aca="true" t="shared" si="25" ref="BC5:BC18">RANK(BB5,BB$5:BB$18)</f>
        <v>1</v>
      </c>
      <c r="BD5" s="326">
        <v>10.2</v>
      </c>
      <c r="BE5" s="15">
        <f aca="true" t="shared" si="26" ref="BE5:BE18">RANK(BD5,BD$5:BD$18)</f>
        <v>9</v>
      </c>
      <c r="BF5" s="33">
        <v>327.03</v>
      </c>
      <c r="BG5" s="26">
        <f aca="true" t="shared" si="27" ref="BG5:BG18">IF(BF5="","",RANK(BF5,BF$5:BF$18))</f>
        <v>1</v>
      </c>
      <c r="BH5" s="24">
        <v>15.8</v>
      </c>
      <c r="BI5" s="26">
        <f aca="true" t="shared" si="28" ref="BI5:BI18">IF(BH5="","",RANK(BH5,BH$5:BH$18))</f>
        <v>1</v>
      </c>
      <c r="BJ5" s="33">
        <v>126.54</v>
      </c>
      <c r="BK5" s="26">
        <f aca="true" t="shared" si="29" ref="BK5:BK18">IF(BJ5="","",RANK(BJ5,BJ$5:BJ$18))</f>
        <v>1</v>
      </c>
      <c r="BL5" s="24">
        <v>11.7</v>
      </c>
      <c r="BM5" s="26">
        <f aca="true" t="shared" si="30" ref="BM5:BM18">IF(BL5="","",RANK(BL5,BL$5:BL$18))</f>
        <v>2</v>
      </c>
    </row>
    <row r="6" spans="1:65" s="330" customFormat="1" ht="33" customHeight="1">
      <c r="A6" s="310" t="s">
        <v>412</v>
      </c>
      <c r="B6" s="325">
        <v>7.4</v>
      </c>
      <c r="C6" s="15">
        <f t="shared" si="0"/>
        <v>6</v>
      </c>
      <c r="D6" s="326">
        <v>7.1</v>
      </c>
      <c r="E6" s="15">
        <f t="shared" si="1"/>
        <v>9</v>
      </c>
      <c r="F6" s="326">
        <v>160.08</v>
      </c>
      <c r="G6" s="15">
        <f t="shared" si="2"/>
        <v>6</v>
      </c>
      <c r="H6" s="326">
        <v>-8.1</v>
      </c>
      <c r="I6" s="15">
        <f t="shared" si="3"/>
        <v>14</v>
      </c>
      <c r="J6" s="326"/>
      <c r="K6" s="15" t="e">
        <f t="shared" si="4"/>
        <v>#N/A</v>
      </c>
      <c r="L6" s="326">
        <v>5.4</v>
      </c>
      <c r="M6" s="15">
        <f t="shared" si="5"/>
        <v>14</v>
      </c>
      <c r="N6" s="326">
        <v>362.1099</v>
      </c>
      <c r="O6" s="15">
        <f t="shared" si="6"/>
        <v>2</v>
      </c>
      <c r="P6" s="326">
        <v>27.8</v>
      </c>
      <c r="Q6" s="15">
        <f t="shared" si="7"/>
        <v>7</v>
      </c>
      <c r="R6" s="326">
        <v>755.942</v>
      </c>
      <c r="S6" s="15">
        <f t="shared" si="8"/>
        <v>2</v>
      </c>
      <c r="T6" s="326">
        <v>13.9</v>
      </c>
      <c r="U6" s="327">
        <f t="shared" si="9"/>
        <v>7</v>
      </c>
      <c r="V6" s="326">
        <v>932.64</v>
      </c>
      <c r="W6" s="15">
        <f t="shared" si="10"/>
        <v>5</v>
      </c>
      <c r="X6" s="326">
        <v>9.7</v>
      </c>
      <c r="Y6" s="15">
        <f t="shared" si="10"/>
        <v>13</v>
      </c>
      <c r="Z6" s="24">
        <v>266</v>
      </c>
      <c r="AA6" s="25">
        <f t="shared" si="11"/>
        <v>3</v>
      </c>
      <c r="AB6" s="24">
        <v>-7</v>
      </c>
      <c r="AC6" s="26">
        <f t="shared" si="12"/>
        <v>14</v>
      </c>
      <c r="AD6" s="24">
        <v>155.96</v>
      </c>
      <c r="AE6" s="25">
        <f t="shared" si="13"/>
        <v>2</v>
      </c>
      <c r="AF6" s="24">
        <v>-16.8</v>
      </c>
      <c r="AG6" s="25">
        <f t="shared" si="14"/>
        <v>13</v>
      </c>
      <c r="AH6" s="24">
        <v>406.11</v>
      </c>
      <c r="AI6" s="25">
        <f t="shared" si="15"/>
        <v>7</v>
      </c>
      <c r="AJ6" s="24">
        <v>0.4</v>
      </c>
      <c r="AK6" s="26">
        <f t="shared" si="16"/>
        <v>7</v>
      </c>
      <c r="AL6" s="328">
        <v>166.39</v>
      </c>
      <c r="AM6" s="15">
        <f t="shared" si="17"/>
        <v>6</v>
      </c>
      <c r="AN6" s="326">
        <v>26</v>
      </c>
      <c r="AO6" s="15">
        <f t="shared" si="18"/>
        <v>8</v>
      </c>
      <c r="AP6" s="326">
        <v>122.82</v>
      </c>
      <c r="AQ6" s="15">
        <f t="shared" si="19"/>
        <v>6</v>
      </c>
      <c r="AR6" s="326">
        <v>24.1</v>
      </c>
      <c r="AS6" s="15">
        <f t="shared" si="20"/>
        <v>9</v>
      </c>
      <c r="AT6" s="326">
        <v>43.58</v>
      </c>
      <c r="AU6" s="15">
        <f t="shared" si="21"/>
        <v>7</v>
      </c>
      <c r="AV6" s="329">
        <v>31.9</v>
      </c>
      <c r="AW6" s="327">
        <f t="shared" si="22"/>
        <v>4</v>
      </c>
      <c r="AX6" s="326">
        <v>458.74</v>
      </c>
      <c r="AY6" s="15">
        <f t="shared" si="23"/>
        <v>4</v>
      </c>
      <c r="AZ6" s="326">
        <v>17.7</v>
      </c>
      <c r="BA6" s="15">
        <f t="shared" si="24"/>
        <v>4</v>
      </c>
      <c r="BB6" s="15">
        <v>119299</v>
      </c>
      <c r="BC6" s="15">
        <f t="shared" si="25"/>
        <v>6</v>
      </c>
      <c r="BD6" s="326">
        <v>7.8</v>
      </c>
      <c r="BE6" s="15">
        <f t="shared" si="26"/>
        <v>12</v>
      </c>
      <c r="BF6" s="33">
        <v>107.91</v>
      </c>
      <c r="BG6" s="26">
        <f t="shared" si="27"/>
        <v>7</v>
      </c>
      <c r="BH6" s="24">
        <v>6.8</v>
      </c>
      <c r="BI6" s="26">
        <f t="shared" si="28"/>
        <v>13</v>
      </c>
      <c r="BJ6" s="33">
        <v>57.45</v>
      </c>
      <c r="BK6" s="26">
        <f t="shared" si="29"/>
        <v>7</v>
      </c>
      <c r="BL6" s="24">
        <v>1.2</v>
      </c>
      <c r="BM6" s="26">
        <f t="shared" si="30"/>
        <v>12</v>
      </c>
    </row>
    <row r="7" spans="1:65" s="330" customFormat="1" ht="33" customHeight="1">
      <c r="A7" s="310" t="s">
        <v>413</v>
      </c>
      <c r="B7" s="325">
        <v>5.3</v>
      </c>
      <c r="C7" s="15">
        <f t="shared" si="0"/>
        <v>11</v>
      </c>
      <c r="D7" s="326">
        <v>6.9</v>
      </c>
      <c r="E7" s="15">
        <f t="shared" si="1"/>
        <v>11</v>
      </c>
      <c r="F7" s="326">
        <v>94.48</v>
      </c>
      <c r="G7" s="15">
        <f t="shared" si="2"/>
        <v>7</v>
      </c>
      <c r="H7" s="326">
        <v>11.2</v>
      </c>
      <c r="I7" s="15">
        <f t="shared" si="3"/>
        <v>9</v>
      </c>
      <c r="J7" s="326"/>
      <c r="K7" s="15" t="e">
        <f t="shared" si="4"/>
        <v>#N/A</v>
      </c>
      <c r="L7" s="326">
        <v>9.8</v>
      </c>
      <c r="M7" s="15">
        <f t="shared" si="5"/>
        <v>9</v>
      </c>
      <c r="N7" s="326">
        <v>212.6437</v>
      </c>
      <c r="O7" s="15">
        <f t="shared" si="6"/>
        <v>5</v>
      </c>
      <c r="P7" s="326">
        <v>32.9</v>
      </c>
      <c r="Q7" s="15">
        <f t="shared" si="7"/>
        <v>6</v>
      </c>
      <c r="R7" s="326">
        <v>353.3261</v>
      </c>
      <c r="S7" s="15">
        <f t="shared" si="8"/>
        <v>9</v>
      </c>
      <c r="T7" s="326">
        <v>4.6</v>
      </c>
      <c r="U7" s="327">
        <f t="shared" si="9"/>
        <v>11</v>
      </c>
      <c r="V7" s="326">
        <v>614.33</v>
      </c>
      <c r="W7" s="15">
        <f t="shared" si="10"/>
        <v>10</v>
      </c>
      <c r="X7" s="326">
        <v>9.8</v>
      </c>
      <c r="Y7" s="15">
        <f t="shared" si="10"/>
        <v>12</v>
      </c>
      <c r="Z7" s="24">
        <v>191.33</v>
      </c>
      <c r="AA7" s="25">
        <f t="shared" si="11"/>
        <v>7</v>
      </c>
      <c r="AB7" s="24">
        <v>7.6</v>
      </c>
      <c r="AC7" s="26">
        <f t="shared" si="12"/>
        <v>5</v>
      </c>
      <c r="AD7" s="24">
        <v>109.13</v>
      </c>
      <c r="AE7" s="25">
        <f t="shared" si="13"/>
        <v>7</v>
      </c>
      <c r="AF7" s="24">
        <v>-2.2</v>
      </c>
      <c r="AG7" s="25">
        <f t="shared" si="14"/>
        <v>8</v>
      </c>
      <c r="AH7" s="24">
        <v>264.59</v>
      </c>
      <c r="AI7" s="25">
        <f t="shared" si="15"/>
        <v>13</v>
      </c>
      <c r="AJ7" s="24">
        <v>-3.9</v>
      </c>
      <c r="AK7" s="26">
        <f t="shared" si="16"/>
        <v>11</v>
      </c>
      <c r="AL7" s="328">
        <v>191.11</v>
      </c>
      <c r="AM7" s="15">
        <f t="shared" si="17"/>
        <v>5</v>
      </c>
      <c r="AN7" s="326">
        <v>19.6</v>
      </c>
      <c r="AO7" s="15">
        <f t="shared" si="18"/>
        <v>11</v>
      </c>
      <c r="AP7" s="326">
        <v>130.28</v>
      </c>
      <c r="AQ7" s="15">
        <f t="shared" si="19"/>
        <v>3</v>
      </c>
      <c r="AR7" s="326">
        <v>46.9</v>
      </c>
      <c r="AS7" s="15">
        <f t="shared" si="20"/>
        <v>4</v>
      </c>
      <c r="AT7" s="326">
        <v>60.83</v>
      </c>
      <c r="AU7" s="15">
        <f t="shared" si="21"/>
        <v>5</v>
      </c>
      <c r="AV7" s="329">
        <v>-14.5</v>
      </c>
      <c r="AW7" s="327">
        <f t="shared" si="22"/>
        <v>13</v>
      </c>
      <c r="AX7" s="326">
        <v>373.59</v>
      </c>
      <c r="AY7" s="15">
        <f t="shared" si="23"/>
        <v>7</v>
      </c>
      <c r="AZ7" s="326">
        <v>17.9</v>
      </c>
      <c r="BA7" s="15">
        <f t="shared" si="24"/>
        <v>2</v>
      </c>
      <c r="BB7" s="15">
        <v>129409</v>
      </c>
      <c r="BC7" s="15">
        <f t="shared" si="25"/>
        <v>3</v>
      </c>
      <c r="BD7" s="326">
        <v>17.1</v>
      </c>
      <c r="BE7" s="15">
        <f t="shared" si="26"/>
        <v>6</v>
      </c>
      <c r="BF7" s="33">
        <v>108.99</v>
      </c>
      <c r="BG7" s="26">
        <f t="shared" si="27"/>
        <v>6</v>
      </c>
      <c r="BH7" s="24">
        <v>9.8</v>
      </c>
      <c r="BI7" s="26">
        <f t="shared" si="28"/>
        <v>9</v>
      </c>
      <c r="BJ7" s="33">
        <v>72.15</v>
      </c>
      <c r="BK7" s="26">
        <f t="shared" si="29"/>
        <v>6</v>
      </c>
      <c r="BL7" s="24">
        <v>8.2</v>
      </c>
      <c r="BM7" s="26">
        <f t="shared" si="30"/>
        <v>7</v>
      </c>
    </row>
    <row r="8" spans="1:65" s="330" customFormat="1" ht="33" customHeight="1">
      <c r="A8" s="310" t="s">
        <v>414</v>
      </c>
      <c r="B8" s="325">
        <v>7.3</v>
      </c>
      <c r="C8" s="15">
        <f t="shared" si="0"/>
        <v>7</v>
      </c>
      <c r="D8" s="326">
        <v>7.4</v>
      </c>
      <c r="E8" s="15">
        <f t="shared" si="1"/>
        <v>4</v>
      </c>
      <c r="F8" s="326">
        <v>170.39</v>
      </c>
      <c r="G8" s="15">
        <f t="shared" si="2"/>
        <v>4</v>
      </c>
      <c r="H8" s="326">
        <v>20</v>
      </c>
      <c r="I8" s="15">
        <f t="shared" si="3"/>
        <v>1</v>
      </c>
      <c r="J8" s="326"/>
      <c r="K8" s="15" t="e">
        <f t="shared" si="4"/>
        <v>#N/A</v>
      </c>
      <c r="L8" s="326">
        <v>10.2</v>
      </c>
      <c r="M8" s="15">
        <f t="shared" si="5"/>
        <v>7</v>
      </c>
      <c r="N8" s="326">
        <v>223.431</v>
      </c>
      <c r="O8" s="15">
        <f t="shared" si="6"/>
        <v>4</v>
      </c>
      <c r="P8" s="326">
        <v>50.6</v>
      </c>
      <c r="Q8" s="15">
        <f t="shared" si="7"/>
        <v>3</v>
      </c>
      <c r="R8" s="326">
        <v>488.1811</v>
      </c>
      <c r="S8" s="15">
        <f t="shared" si="8"/>
        <v>8</v>
      </c>
      <c r="T8" s="326">
        <v>-6.4</v>
      </c>
      <c r="U8" s="327">
        <f t="shared" si="9"/>
        <v>13</v>
      </c>
      <c r="V8" s="326">
        <v>1199.37</v>
      </c>
      <c r="W8" s="15">
        <f t="shared" si="10"/>
        <v>2</v>
      </c>
      <c r="X8" s="326">
        <v>10.4</v>
      </c>
      <c r="Y8" s="15">
        <f t="shared" si="10"/>
        <v>3</v>
      </c>
      <c r="Z8" s="24">
        <v>229.93</v>
      </c>
      <c r="AA8" s="25">
        <f t="shared" si="11"/>
        <v>5</v>
      </c>
      <c r="AB8" s="24">
        <v>-6.1</v>
      </c>
      <c r="AC8" s="26">
        <f t="shared" si="12"/>
        <v>13</v>
      </c>
      <c r="AD8" s="24">
        <v>136.94</v>
      </c>
      <c r="AE8" s="25">
        <f t="shared" si="13"/>
        <v>4</v>
      </c>
      <c r="AF8" s="24">
        <v>-16.9</v>
      </c>
      <c r="AG8" s="25">
        <f t="shared" si="14"/>
        <v>14</v>
      </c>
      <c r="AH8" s="24">
        <v>456.98</v>
      </c>
      <c r="AI8" s="25">
        <f t="shared" si="15"/>
        <v>4</v>
      </c>
      <c r="AJ8" s="24">
        <v>-17.9</v>
      </c>
      <c r="AK8" s="26">
        <f t="shared" si="16"/>
        <v>14</v>
      </c>
      <c r="AL8" s="328">
        <v>256.38</v>
      </c>
      <c r="AM8" s="15">
        <f t="shared" si="17"/>
        <v>2</v>
      </c>
      <c r="AN8" s="326">
        <v>-2</v>
      </c>
      <c r="AO8" s="15">
        <f t="shared" si="18"/>
        <v>14</v>
      </c>
      <c r="AP8" s="326">
        <v>132.91</v>
      </c>
      <c r="AQ8" s="15">
        <f t="shared" si="19"/>
        <v>2</v>
      </c>
      <c r="AR8" s="326">
        <v>-10.3</v>
      </c>
      <c r="AS8" s="15">
        <f t="shared" si="20"/>
        <v>14</v>
      </c>
      <c r="AT8" s="326">
        <v>123.46</v>
      </c>
      <c r="AU8" s="15">
        <f t="shared" si="21"/>
        <v>2</v>
      </c>
      <c r="AV8" s="329">
        <v>8.8</v>
      </c>
      <c r="AW8" s="327">
        <f t="shared" si="22"/>
        <v>6</v>
      </c>
      <c r="AX8" s="326">
        <v>427.9</v>
      </c>
      <c r="AY8" s="15">
        <f t="shared" si="23"/>
        <v>5</v>
      </c>
      <c r="AZ8" s="326">
        <v>17.1</v>
      </c>
      <c r="BA8" s="15">
        <f t="shared" si="24"/>
        <v>11</v>
      </c>
      <c r="BB8" s="15">
        <v>124246</v>
      </c>
      <c r="BC8" s="15">
        <f t="shared" si="25"/>
        <v>4</v>
      </c>
      <c r="BD8" s="326">
        <v>3.1</v>
      </c>
      <c r="BE8" s="15">
        <f t="shared" si="26"/>
        <v>14</v>
      </c>
      <c r="BF8" s="33">
        <v>134.3</v>
      </c>
      <c r="BG8" s="26">
        <f t="shared" si="27"/>
        <v>3</v>
      </c>
      <c r="BH8" s="24">
        <v>8.4</v>
      </c>
      <c r="BI8" s="26">
        <f t="shared" si="28"/>
        <v>11</v>
      </c>
      <c r="BJ8" s="33">
        <v>72.44</v>
      </c>
      <c r="BK8" s="26">
        <f t="shared" si="29"/>
        <v>5</v>
      </c>
      <c r="BL8" s="24">
        <v>8.3</v>
      </c>
      <c r="BM8" s="26">
        <f t="shared" si="30"/>
        <v>6</v>
      </c>
    </row>
    <row r="9" spans="1:65" s="330" customFormat="1" ht="33" customHeight="1">
      <c r="A9" s="310" t="s">
        <v>415</v>
      </c>
      <c r="B9" s="325">
        <v>7.5</v>
      </c>
      <c r="C9" s="15">
        <f t="shared" si="0"/>
        <v>4</v>
      </c>
      <c r="D9" s="326">
        <v>7.2</v>
      </c>
      <c r="E9" s="15">
        <f t="shared" si="1"/>
        <v>7</v>
      </c>
      <c r="F9" s="326">
        <v>79.2</v>
      </c>
      <c r="G9" s="15">
        <f t="shared" si="2"/>
        <v>9</v>
      </c>
      <c r="H9" s="326">
        <v>10.3</v>
      </c>
      <c r="I9" s="15">
        <f t="shared" si="3"/>
        <v>11</v>
      </c>
      <c r="J9" s="326"/>
      <c r="K9" s="15" t="e">
        <f t="shared" si="4"/>
        <v>#N/A</v>
      </c>
      <c r="L9" s="326">
        <v>9.5</v>
      </c>
      <c r="M9" s="15">
        <f t="shared" si="5"/>
        <v>10</v>
      </c>
      <c r="N9" s="326">
        <v>162.0488</v>
      </c>
      <c r="O9" s="15">
        <f t="shared" si="6"/>
        <v>8</v>
      </c>
      <c r="P9" s="326">
        <v>8.7</v>
      </c>
      <c r="Q9" s="15">
        <f t="shared" si="7"/>
        <v>12</v>
      </c>
      <c r="R9" s="326">
        <v>266.8027</v>
      </c>
      <c r="S9" s="15">
        <f t="shared" si="8"/>
        <v>11</v>
      </c>
      <c r="T9" s="326">
        <v>-21.8</v>
      </c>
      <c r="U9" s="327">
        <f t="shared" si="9"/>
        <v>14</v>
      </c>
      <c r="V9" s="326">
        <v>879.07</v>
      </c>
      <c r="W9" s="15">
        <f t="shared" si="10"/>
        <v>7</v>
      </c>
      <c r="X9" s="326">
        <v>10.3</v>
      </c>
      <c r="Y9" s="15">
        <f t="shared" si="10"/>
        <v>6</v>
      </c>
      <c r="Z9" s="24">
        <v>133.84</v>
      </c>
      <c r="AA9" s="25">
        <f t="shared" si="11"/>
        <v>9</v>
      </c>
      <c r="AB9" s="24">
        <v>1.1</v>
      </c>
      <c r="AC9" s="26">
        <f t="shared" si="12"/>
        <v>12</v>
      </c>
      <c r="AD9" s="24">
        <v>77.28</v>
      </c>
      <c r="AE9" s="25">
        <f t="shared" si="13"/>
        <v>10</v>
      </c>
      <c r="AF9" s="24">
        <v>-8.4</v>
      </c>
      <c r="AG9" s="25">
        <f t="shared" si="14"/>
        <v>12</v>
      </c>
      <c r="AH9" s="24">
        <v>504.95</v>
      </c>
      <c r="AI9" s="25">
        <f t="shared" si="15"/>
        <v>2</v>
      </c>
      <c r="AJ9" s="24">
        <v>-1.8</v>
      </c>
      <c r="AK9" s="26">
        <f t="shared" si="16"/>
        <v>8</v>
      </c>
      <c r="AL9" s="328">
        <v>131.68</v>
      </c>
      <c r="AM9" s="15">
        <f t="shared" si="17"/>
        <v>7</v>
      </c>
      <c r="AN9" s="326">
        <v>27.1</v>
      </c>
      <c r="AO9" s="15">
        <f t="shared" si="18"/>
        <v>7</v>
      </c>
      <c r="AP9" s="326">
        <v>125.83</v>
      </c>
      <c r="AQ9" s="15">
        <f t="shared" si="19"/>
        <v>5</v>
      </c>
      <c r="AR9" s="326">
        <v>29.7</v>
      </c>
      <c r="AS9" s="15">
        <f t="shared" si="20"/>
        <v>8</v>
      </c>
      <c r="AT9" s="326">
        <v>5.85</v>
      </c>
      <c r="AU9" s="15">
        <f t="shared" si="21"/>
        <v>10</v>
      </c>
      <c r="AV9" s="329">
        <v>-11.3</v>
      </c>
      <c r="AW9" s="327">
        <f t="shared" si="22"/>
        <v>11</v>
      </c>
      <c r="AX9" s="326">
        <v>368.75</v>
      </c>
      <c r="AY9" s="15">
        <f t="shared" si="23"/>
        <v>8</v>
      </c>
      <c r="AZ9" s="326">
        <v>17.6</v>
      </c>
      <c r="BA9" s="15">
        <f t="shared" si="24"/>
        <v>5</v>
      </c>
      <c r="BB9" s="15">
        <v>27111</v>
      </c>
      <c r="BC9" s="15">
        <f t="shared" si="25"/>
        <v>11</v>
      </c>
      <c r="BD9" s="326">
        <v>10</v>
      </c>
      <c r="BE9" s="15">
        <f t="shared" si="26"/>
        <v>10</v>
      </c>
      <c r="BF9" s="33">
        <v>81.13</v>
      </c>
      <c r="BG9" s="26">
        <f t="shared" si="27"/>
        <v>11</v>
      </c>
      <c r="BH9" s="24">
        <v>10.3</v>
      </c>
      <c r="BI9" s="26">
        <f t="shared" si="28"/>
        <v>5</v>
      </c>
      <c r="BJ9" s="33">
        <v>33.56</v>
      </c>
      <c r="BK9" s="26">
        <f t="shared" si="29"/>
        <v>12</v>
      </c>
      <c r="BL9" s="24">
        <v>7.4</v>
      </c>
      <c r="BM9" s="26">
        <f t="shared" si="30"/>
        <v>9</v>
      </c>
    </row>
    <row r="10" spans="1:65" s="330" customFormat="1" ht="33" customHeight="1">
      <c r="A10" s="310" t="s">
        <v>416</v>
      </c>
      <c r="B10" s="325">
        <v>7.5</v>
      </c>
      <c r="C10" s="15">
        <f t="shared" si="0"/>
        <v>4</v>
      </c>
      <c r="D10" s="326">
        <v>7.2</v>
      </c>
      <c r="E10" s="15">
        <f t="shared" si="1"/>
        <v>7</v>
      </c>
      <c r="F10" s="326">
        <v>160.96</v>
      </c>
      <c r="G10" s="15">
        <f t="shared" si="2"/>
        <v>5</v>
      </c>
      <c r="H10" s="326">
        <v>18.6</v>
      </c>
      <c r="I10" s="15">
        <f t="shared" si="3"/>
        <v>2</v>
      </c>
      <c r="J10" s="326"/>
      <c r="K10" s="15" t="e">
        <f t="shared" si="4"/>
        <v>#N/A</v>
      </c>
      <c r="L10" s="326">
        <v>11</v>
      </c>
      <c r="M10" s="15">
        <f t="shared" si="5"/>
        <v>5</v>
      </c>
      <c r="N10" s="326">
        <v>175.5251</v>
      </c>
      <c r="O10" s="15">
        <f t="shared" si="6"/>
        <v>7</v>
      </c>
      <c r="P10" s="326">
        <v>24.5</v>
      </c>
      <c r="Q10" s="15">
        <f t="shared" si="7"/>
        <v>8</v>
      </c>
      <c r="R10" s="326">
        <v>526.6637</v>
      </c>
      <c r="S10" s="15">
        <f t="shared" si="8"/>
        <v>6</v>
      </c>
      <c r="T10" s="326">
        <v>14.1</v>
      </c>
      <c r="U10" s="327">
        <f t="shared" si="9"/>
        <v>6</v>
      </c>
      <c r="V10" s="326">
        <v>1180.39</v>
      </c>
      <c r="W10" s="15">
        <f t="shared" si="10"/>
        <v>3</v>
      </c>
      <c r="X10" s="326">
        <v>9.2</v>
      </c>
      <c r="Y10" s="15">
        <f t="shared" si="10"/>
        <v>14</v>
      </c>
      <c r="Z10" s="24">
        <v>301.06</v>
      </c>
      <c r="AA10" s="25">
        <f t="shared" si="11"/>
        <v>2</v>
      </c>
      <c r="AB10" s="24">
        <v>6.4</v>
      </c>
      <c r="AC10" s="26">
        <f t="shared" si="12"/>
        <v>7</v>
      </c>
      <c r="AD10" s="24">
        <v>125.46</v>
      </c>
      <c r="AE10" s="25">
        <f t="shared" si="13"/>
        <v>5</v>
      </c>
      <c r="AF10" s="24">
        <v>-7.8</v>
      </c>
      <c r="AG10" s="25">
        <f t="shared" si="14"/>
        <v>11</v>
      </c>
      <c r="AH10" s="24">
        <v>448.74</v>
      </c>
      <c r="AI10" s="25">
        <f t="shared" si="15"/>
        <v>6</v>
      </c>
      <c r="AJ10" s="24">
        <v>8.4</v>
      </c>
      <c r="AK10" s="26">
        <f t="shared" si="16"/>
        <v>3</v>
      </c>
      <c r="AL10" s="328">
        <v>191.13</v>
      </c>
      <c r="AM10" s="15">
        <f t="shared" si="17"/>
        <v>4</v>
      </c>
      <c r="AN10" s="326">
        <v>34.9</v>
      </c>
      <c r="AO10" s="15">
        <f t="shared" si="18"/>
        <v>5</v>
      </c>
      <c r="AP10" s="326">
        <v>95.12</v>
      </c>
      <c r="AQ10" s="15">
        <f t="shared" si="19"/>
        <v>8</v>
      </c>
      <c r="AR10" s="326">
        <v>-10.1</v>
      </c>
      <c r="AS10" s="15">
        <f t="shared" si="20"/>
        <v>13</v>
      </c>
      <c r="AT10" s="326">
        <v>96.01</v>
      </c>
      <c r="AU10" s="15">
        <f t="shared" si="21"/>
        <v>4</v>
      </c>
      <c r="AV10" s="329">
        <v>167.6</v>
      </c>
      <c r="AW10" s="327">
        <f t="shared" si="22"/>
        <v>1</v>
      </c>
      <c r="AX10" s="326">
        <v>571.9</v>
      </c>
      <c r="AY10" s="15">
        <f t="shared" si="23"/>
        <v>2</v>
      </c>
      <c r="AZ10" s="326">
        <v>17.8</v>
      </c>
      <c r="BA10" s="15">
        <f t="shared" si="24"/>
        <v>3</v>
      </c>
      <c r="BB10" s="15">
        <v>52663</v>
      </c>
      <c r="BC10" s="15">
        <f t="shared" si="25"/>
        <v>8</v>
      </c>
      <c r="BD10" s="326">
        <v>19.2</v>
      </c>
      <c r="BE10" s="15">
        <f t="shared" si="26"/>
        <v>5</v>
      </c>
      <c r="BF10" s="33">
        <v>134.96</v>
      </c>
      <c r="BG10" s="26">
        <f t="shared" si="27"/>
        <v>2</v>
      </c>
      <c r="BH10" s="24">
        <v>9.5</v>
      </c>
      <c r="BI10" s="26">
        <f t="shared" si="28"/>
        <v>10</v>
      </c>
      <c r="BJ10" s="33">
        <v>76.18</v>
      </c>
      <c r="BK10" s="26">
        <f t="shared" si="29"/>
        <v>4</v>
      </c>
      <c r="BL10" s="24">
        <v>7</v>
      </c>
      <c r="BM10" s="26">
        <f t="shared" si="30"/>
        <v>11</v>
      </c>
    </row>
    <row r="11" spans="1:65" s="330" customFormat="1" ht="33" customHeight="1">
      <c r="A11" s="310" t="s">
        <v>417</v>
      </c>
      <c r="B11" s="325">
        <v>3.6</v>
      </c>
      <c r="C11" s="15">
        <f t="shared" si="0"/>
        <v>13</v>
      </c>
      <c r="D11" s="326">
        <v>7.1</v>
      </c>
      <c r="E11" s="15">
        <f t="shared" si="1"/>
        <v>9</v>
      </c>
      <c r="F11" s="326">
        <v>194.64</v>
      </c>
      <c r="G11" s="15">
        <f t="shared" si="2"/>
        <v>2</v>
      </c>
      <c r="H11" s="326">
        <v>14.4</v>
      </c>
      <c r="I11" s="15">
        <f t="shared" si="3"/>
        <v>4</v>
      </c>
      <c r="J11" s="326"/>
      <c r="K11" s="15" t="e">
        <f t="shared" si="4"/>
        <v>#N/A</v>
      </c>
      <c r="L11" s="326">
        <v>10.3</v>
      </c>
      <c r="M11" s="15">
        <f t="shared" si="5"/>
        <v>6</v>
      </c>
      <c r="N11" s="326">
        <v>239.8787</v>
      </c>
      <c r="O11" s="15">
        <f t="shared" si="6"/>
        <v>3</v>
      </c>
      <c r="P11" s="326">
        <v>40</v>
      </c>
      <c r="Q11" s="15">
        <f t="shared" si="7"/>
        <v>5</v>
      </c>
      <c r="R11" s="326">
        <v>506.5172</v>
      </c>
      <c r="S11" s="15">
        <f t="shared" si="8"/>
        <v>7</v>
      </c>
      <c r="T11" s="326">
        <v>23.6</v>
      </c>
      <c r="U11" s="327">
        <f t="shared" si="9"/>
        <v>2</v>
      </c>
      <c r="V11" s="326">
        <v>1111.41</v>
      </c>
      <c r="W11" s="15">
        <f t="shared" si="10"/>
        <v>4</v>
      </c>
      <c r="X11" s="326">
        <v>10.5</v>
      </c>
      <c r="Y11" s="15">
        <f t="shared" si="10"/>
        <v>2</v>
      </c>
      <c r="Z11" s="24">
        <v>237.76</v>
      </c>
      <c r="AA11" s="25">
        <f t="shared" si="11"/>
        <v>4</v>
      </c>
      <c r="AB11" s="24">
        <v>6.2</v>
      </c>
      <c r="AC11" s="26">
        <f t="shared" si="12"/>
        <v>8</v>
      </c>
      <c r="AD11" s="24">
        <v>148.9</v>
      </c>
      <c r="AE11" s="25">
        <f t="shared" si="13"/>
        <v>3</v>
      </c>
      <c r="AF11" s="24">
        <v>-0.3</v>
      </c>
      <c r="AG11" s="25">
        <f t="shared" si="14"/>
        <v>6</v>
      </c>
      <c r="AH11" s="24">
        <v>449.43</v>
      </c>
      <c r="AI11" s="25">
        <f t="shared" si="15"/>
        <v>5</v>
      </c>
      <c r="AJ11" s="24">
        <v>-6</v>
      </c>
      <c r="AK11" s="26">
        <f t="shared" si="16"/>
        <v>13</v>
      </c>
      <c r="AL11" s="328">
        <v>93.07</v>
      </c>
      <c r="AM11" s="15">
        <f t="shared" si="17"/>
        <v>9</v>
      </c>
      <c r="AN11" s="326">
        <v>35.2</v>
      </c>
      <c r="AO11" s="15">
        <f t="shared" si="18"/>
        <v>4</v>
      </c>
      <c r="AP11" s="326">
        <v>77.5</v>
      </c>
      <c r="AQ11" s="15">
        <f t="shared" si="19"/>
        <v>9</v>
      </c>
      <c r="AR11" s="326">
        <v>40.3</v>
      </c>
      <c r="AS11" s="15">
        <f t="shared" si="20"/>
        <v>5</v>
      </c>
      <c r="AT11" s="326">
        <v>15.57</v>
      </c>
      <c r="AU11" s="15">
        <f t="shared" si="21"/>
        <v>8</v>
      </c>
      <c r="AV11" s="329">
        <v>14.4</v>
      </c>
      <c r="AW11" s="327">
        <f t="shared" si="22"/>
        <v>5</v>
      </c>
      <c r="AX11" s="326">
        <v>423.72</v>
      </c>
      <c r="AY11" s="15">
        <f t="shared" si="23"/>
        <v>6</v>
      </c>
      <c r="AZ11" s="326">
        <v>18</v>
      </c>
      <c r="BA11" s="15">
        <f t="shared" si="24"/>
        <v>1</v>
      </c>
      <c r="BB11" s="15">
        <v>113199</v>
      </c>
      <c r="BC11" s="15">
        <f t="shared" si="25"/>
        <v>7</v>
      </c>
      <c r="BD11" s="326">
        <v>14.5</v>
      </c>
      <c r="BE11" s="15">
        <f t="shared" si="26"/>
        <v>7</v>
      </c>
      <c r="BF11" s="33">
        <v>102.78</v>
      </c>
      <c r="BG11" s="26">
        <f t="shared" si="27"/>
        <v>8</v>
      </c>
      <c r="BH11" s="24">
        <v>11.7</v>
      </c>
      <c r="BI11" s="26">
        <f t="shared" si="28"/>
        <v>3</v>
      </c>
      <c r="BJ11" s="33">
        <v>47.87</v>
      </c>
      <c r="BK11" s="26">
        <f t="shared" si="29"/>
        <v>8</v>
      </c>
      <c r="BL11" s="24">
        <v>11</v>
      </c>
      <c r="BM11" s="26">
        <f t="shared" si="30"/>
        <v>3</v>
      </c>
    </row>
    <row r="12" spans="1:65" s="330" customFormat="1" ht="33" customHeight="1">
      <c r="A12" s="310" t="s">
        <v>418</v>
      </c>
      <c r="B12" s="325">
        <v>6.8</v>
      </c>
      <c r="C12" s="15">
        <f t="shared" si="0"/>
        <v>9</v>
      </c>
      <c r="D12" s="326">
        <v>6.6</v>
      </c>
      <c r="E12" s="15">
        <f t="shared" si="1"/>
        <v>13</v>
      </c>
      <c r="F12" s="326">
        <v>58.68</v>
      </c>
      <c r="G12" s="15">
        <f t="shared" si="2"/>
        <v>11</v>
      </c>
      <c r="H12" s="326">
        <v>12.4</v>
      </c>
      <c r="I12" s="15">
        <f t="shared" si="3"/>
        <v>6</v>
      </c>
      <c r="J12" s="326"/>
      <c r="K12" s="15" t="e">
        <f t="shared" si="4"/>
        <v>#N/A</v>
      </c>
      <c r="L12" s="326">
        <v>11.3</v>
      </c>
      <c r="M12" s="15">
        <f t="shared" si="5"/>
        <v>2</v>
      </c>
      <c r="N12" s="326">
        <v>66.9428</v>
      </c>
      <c r="O12" s="15">
        <f t="shared" si="6"/>
        <v>14</v>
      </c>
      <c r="P12" s="326">
        <v>90.3</v>
      </c>
      <c r="Q12" s="15">
        <f t="shared" si="7"/>
        <v>2</v>
      </c>
      <c r="R12" s="326">
        <v>99.5116</v>
      </c>
      <c r="S12" s="15">
        <f t="shared" si="8"/>
        <v>14</v>
      </c>
      <c r="T12" s="326">
        <v>18.1</v>
      </c>
      <c r="U12" s="327">
        <f t="shared" si="9"/>
        <v>4</v>
      </c>
      <c r="V12" s="326">
        <v>204.51</v>
      </c>
      <c r="W12" s="15">
        <f t="shared" si="10"/>
        <v>14</v>
      </c>
      <c r="X12" s="326">
        <v>10.2</v>
      </c>
      <c r="Y12" s="15">
        <f t="shared" si="10"/>
        <v>8</v>
      </c>
      <c r="Z12" s="24">
        <v>52.75</v>
      </c>
      <c r="AA12" s="25">
        <f t="shared" si="11"/>
        <v>14</v>
      </c>
      <c r="AB12" s="24">
        <v>3.3</v>
      </c>
      <c r="AC12" s="26">
        <f t="shared" si="12"/>
        <v>11</v>
      </c>
      <c r="AD12" s="24">
        <v>28.76</v>
      </c>
      <c r="AE12" s="25">
        <f t="shared" si="13"/>
        <v>14</v>
      </c>
      <c r="AF12" s="24">
        <v>-7.2</v>
      </c>
      <c r="AG12" s="25">
        <f t="shared" si="14"/>
        <v>10</v>
      </c>
      <c r="AH12" s="24">
        <v>142.02</v>
      </c>
      <c r="AI12" s="25">
        <f t="shared" si="15"/>
        <v>14</v>
      </c>
      <c r="AJ12" s="24">
        <v>5.5</v>
      </c>
      <c r="AK12" s="26">
        <f t="shared" si="16"/>
        <v>5</v>
      </c>
      <c r="AL12" s="328">
        <v>5.51</v>
      </c>
      <c r="AM12" s="15">
        <f t="shared" si="17"/>
        <v>13</v>
      </c>
      <c r="AN12" s="326">
        <v>1.1</v>
      </c>
      <c r="AO12" s="15">
        <f t="shared" si="18"/>
        <v>13</v>
      </c>
      <c r="AP12" s="326">
        <v>5.1</v>
      </c>
      <c r="AQ12" s="15">
        <f t="shared" si="19"/>
        <v>13</v>
      </c>
      <c r="AR12" s="326">
        <v>2.4</v>
      </c>
      <c r="AS12" s="15">
        <f t="shared" si="20"/>
        <v>12</v>
      </c>
      <c r="AT12" s="326">
        <v>0.41</v>
      </c>
      <c r="AU12" s="15">
        <f t="shared" si="21"/>
        <v>14</v>
      </c>
      <c r="AV12" s="329">
        <v>-12.4</v>
      </c>
      <c r="AW12" s="327">
        <f t="shared" si="22"/>
        <v>12</v>
      </c>
      <c r="AX12" s="326">
        <v>67.82</v>
      </c>
      <c r="AY12" s="15">
        <f t="shared" si="23"/>
        <v>14</v>
      </c>
      <c r="AZ12" s="326">
        <v>17.3</v>
      </c>
      <c r="BA12" s="15">
        <f t="shared" si="24"/>
        <v>9</v>
      </c>
      <c r="BB12" s="15">
        <v>11138</v>
      </c>
      <c r="BC12" s="15">
        <f t="shared" si="25"/>
        <v>12</v>
      </c>
      <c r="BD12" s="326">
        <v>4.1</v>
      </c>
      <c r="BE12" s="15">
        <f t="shared" si="26"/>
        <v>13</v>
      </c>
      <c r="BF12" s="33">
        <v>24.09</v>
      </c>
      <c r="BG12" s="26">
        <f t="shared" si="27"/>
        <v>14</v>
      </c>
      <c r="BH12" s="24">
        <v>7.6</v>
      </c>
      <c r="BI12" s="26">
        <f t="shared" si="28"/>
        <v>12</v>
      </c>
      <c r="BJ12" s="33">
        <v>6.16</v>
      </c>
      <c r="BK12" s="26">
        <f t="shared" si="29"/>
        <v>14</v>
      </c>
      <c r="BL12" s="24">
        <v>-0.2</v>
      </c>
      <c r="BM12" s="26">
        <f t="shared" si="30"/>
        <v>13</v>
      </c>
    </row>
    <row r="13" spans="1:65" s="330" customFormat="1" ht="33" customHeight="1">
      <c r="A13" s="310" t="s">
        <v>419</v>
      </c>
      <c r="B13" s="325">
        <v>7.1</v>
      </c>
      <c r="C13" s="15">
        <f t="shared" si="0"/>
        <v>8</v>
      </c>
      <c r="D13" s="326">
        <v>8</v>
      </c>
      <c r="E13" s="15">
        <f t="shared" si="1"/>
        <v>1</v>
      </c>
      <c r="F13" s="326">
        <v>75.46</v>
      </c>
      <c r="G13" s="15">
        <f t="shared" si="2"/>
        <v>10</v>
      </c>
      <c r="H13" s="326">
        <v>17</v>
      </c>
      <c r="I13" s="15">
        <f t="shared" si="3"/>
        <v>3</v>
      </c>
      <c r="J13" s="326"/>
      <c r="K13" s="15" t="e">
        <f t="shared" si="4"/>
        <v>#N/A</v>
      </c>
      <c r="L13" s="326">
        <v>10.2</v>
      </c>
      <c r="M13" s="15">
        <f t="shared" si="5"/>
        <v>7</v>
      </c>
      <c r="N13" s="326">
        <v>112.7905</v>
      </c>
      <c r="O13" s="15">
        <f t="shared" si="6"/>
        <v>11</v>
      </c>
      <c r="P13" s="326">
        <v>14.3</v>
      </c>
      <c r="Q13" s="15">
        <f t="shared" si="7"/>
        <v>10</v>
      </c>
      <c r="R13" s="326">
        <v>349.4558</v>
      </c>
      <c r="S13" s="15">
        <f t="shared" si="8"/>
        <v>10</v>
      </c>
      <c r="T13" s="326">
        <v>9.6</v>
      </c>
      <c r="U13" s="327">
        <f t="shared" si="9"/>
        <v>8</v>
      </c>
      <c r="V13" s="326">
        <v>642.29</v>
      </c>
      <c r="W13" s="15">
        <f t="shared" si="10"/>
        <v>9</v>
      </c>
      <c r="X13" s="326">
        <v>10.2</v>
      </c>
      <c r="Y13" s="15">
        <f t="shared" si="10"/>
        <v>8</v>
      </c>
      <c r="Z13" s="24">
        <v>111.22</v>
      </c>
      <c r="AA13" s="25">
        <f t="shared" si="11"/>
        <v>12</v>
      </c>
      <c r="AB13" s="24">
        <v>8.8</v>
      </c>
      <c r="AC13" s="26">
        <f t="shared" si="12"/>
        <v>4</v>
      </c>
      <c r="AD13" s="24">
        <v>61.31</v>
      </c>
      <c r="AE13" s="25">
        <f t="shared" si="13"/>
        <v>11</v>
      </c>
      <c r="AF13" s="24">
        <v>1.6</v>
      </c>
      <c r="AG13" s="25">
        <f t="shared" si="14"/>
        <v>5</v>
      </c>
      <c r="AH13" s="24">
        <v>315.38</v>
      </c>
      <c r="AI13" s="25">
        <f t="shared" si="15"/>
        <v>10</v>
      </c>
      <c r="AJ13" s="24">
        <v>-5.3</v>
      </c>
      <c r="AK13" s="26">
        <f t="shared" si="16"/>
        <v>12</v>
      </c>
      <c r="AL13" s="328">
        <v>71.47</v>
      </c>
      <c r="AM13" s="15">
        <f t="shared" si="17"/>
        <v>11</v>
      </c>
      <c r="AN13" s="326">
        <v>63.8</v>
      </c>
      <c r="AO13" s="15">
        <f t="shared" si="18"/>
        <v>1</v>
      </c>
      <c r="AP13" s="326">
        <v>62.32</v>
      </c>
      <c r="AQ13" s="15">
        <f t="shared" si="19"/>
        <v>10</v>
      </c>
      <c r="AR13" s="326">
        <v>113.2</v>
      </c>
      <c r="AS13" s="15">
        <f t="shared" si="20"/>
        <v>2</v>
      </c>
      <c r="AT13" s="326">
        <v>9.16</v>
      </c>
      <c r="AU13" s="15">
        <f t="shared" si="21"/>
        <v>9</v>
      </c>
      <c r="AV13" s="329">
        <v>-36.4</v>
      </c>
      <c r="AW13" s="327">
        <f t="shared" si="22"/>
        <v>14</v>
      </c>
      <c r="AX13" s="326">
        <v>367.57</v>
      </c>
      <c r="AY13" s="15">
        <f t="shared" si="23"/>
        <v>9</v>
      </c>
      <c r="AZ13" s="326">
        <v>17.4</v>
      </c>
      <c r="BA13" s="15">
        <f t="shared" si="24"/>
        <v>8</v>
      </c>
      <c r="BB13" s="15">
        <v>30371</v>
      </c>
      <c r="BC13" s="15">
        <f t="shared" si="25"/>
        <v>10</v>
      </c>
      <c r="BD13" s="326">
        <v>27.3</v>
      </c>
      <c r="BE13" s="15">
        <f t="shared" si="26"/>
        <v>2</v>
      </c>
      <c r="BF13" s="33">
        <v>76.03</v>
      </c>
      <c r="BG13" s="26">
        <f t="shared" si="27"/>
        <v>12</v>
      </c>
      <c r="BH13" s="24">
        <v>14.9</v>
      </c>
      <c r="BI13" s="26">
        <f t="shared" si="28"/>
        <v>2</v>
      </c>
      <c r="BJ13" s="33">
        <v>37.28</v>
      </c>
      <c r="BK13" s="26">
        <f t="shared" si="29"/>
        <v>11</v>
      </c>
      <c r="BL13" s="24">
        <v>15.4</v>
      </c>
      <c r="BM13" s="26">
        <f t="shared" si="30"/>
        <v>1</v>
      </c>
    </row>
    <row r="14" spans="1:65" s="330" customFormat="1" ht="33" customHeight="1">
      <c r="A14" s="310" t="s">
        <v>420</v>
      </c>
      <c r="B14" s="325">
        <v>3.8</v>
      </c>
      <c r="C14" s="15">
        <f t="shared" si="0"/>
        <v>12</v>
      </c>
      <c r="D14" s="326">
        <v>6.8</v>
      </c>
      <c r="E14" s="15">
        <f t="shared" si="1"/>
        <v>12</v>
      </c>
      <c r="F14" s="326">
        <v>183.46</v>
      </c>
      <c r="G14" s="15">
        <f t="shared" si="2"/>
        <v>3</v>
      </c>
      <c r="H14" s="326">
        <v>11.6</v>
      </c>
      <c r="I14" s="15">
        <f t="shared" si="3"/>
        <v>8</v>
      </c>
      <c r="J14" s="326"/>
      <c r="K14" s="15" t="e">
        <f t="shared" si="4"/>
        <v>#N/A</v>
      </c>
      <c r="L14" s="326">
        <v>11.1</v>
      </c>
      <c r="M14" s="15">
        <f t="shared" si="5"/>
        <v>4</v>
      </c>
      <c r="N14" s="326">
        <v>140.0625</v>
      </c>
      <c r="O14" s="15">
        <f t="shared" si="6"/>
        <v>9</v>
      </c>
      <c r="P14" s="326">
        <v>-18.3</v>
      </c>
      <c r="Q14" s="15">
        <f t="shared" si="7"/>
        <v>14</v>
      </c>
      <c r="R14" s="326">
        <v>626.3516</v>
      </c>
      <c r="S14" s="15">
        <f t="shared" si="8"/>
        <v>5</v>
      </c>
      <c r="T14" s="326">
        <v>-2.4</v>
      </c>
      <c r="U14" s="327">
        <f t="shared" si="9"/>
        <v>12</v>
      </c>
      <c r="V14" s="326">
        <v>926.58</v>
      </c>
      <c r="W14" s="15">
        <f t="shared" si="10"/>
        <v>6</v>
      </c>
      <c r="X14" s="326">
        <v>10.6</v>
      </c>
      <c r="Y14" s="15">
        <f t="shared" si="10"/>
        <v>1</v>
      </c>
      <c r="Z14" s="24">
        <v>198.56</v>
      </c>
      <c r="AA14" s="25">
        <f t="shared" si="11"/>
        <v>6</v>
      </c>
      <c r="AB14" s="24">
        <v>4.5</v>
      </c>
      <c r="AC14" s="26">
        <f t="shared" si="12"/>
        <v>10</v>
      </c>
      <c r="AD14" s="24">
        <v>121.25</v>
      </c>
      <c r="AE14" s="25">
        <f t="shared" si="13"/>
        <v>6</v>
      </c>
      <c r="AF14" s="24">
        <v>-3.2</v>
      </c>
      <c r="AG14" s="25">
        <f t="shared" si="14"/>
        <v>9</v>
      </c>
      <c r="AH14" s="24">
        <v>389.97</v>
      </c>
      <c r="AI14" s="25">
        <f t="shared" si="15"/>
        <v>9</v>
      </c>
      <c r="AJ14" s="24">
        <v>-3.6</v>
      </c>
      <c r="AK14" s="26">
        <f t="shared" si="16"/>
        <v>10</v>
      </c>
      <c r="AL14" s="328">
        <v>246.89</v>
      </c>
      <c r="AM14" s="15">
        <f t="shared" si="17"/>
        <v>3</v>
      </c>
      <c r="AN14" s="326">
        <v>5.6</v>
      </c>
      <c r="AO14" s="15">
        <f t="shared" si="18"/>
        <v>12</v>
      </c>
      <c r="AP14" s="326">
        <v>129.68</v>
      </c>
      <c r="AQ14" s="15">
        <f t="shared" si="19"/>
        <v>4</v>
      </c>
      <c r="AR14" s="326">
        <v>3.2</v>
      </c>
      <c r="AS14" s="15">
        <f t="shared" si="20"/>
        <v>11</v>
      </c>
      <c r="AT14" s="326">
        <v>117.21</v>
      </c>
      <c r="AU14" s="15">
        <f t="shared" si="21"/>
        <v>3</v>
      </c>
      <c r="AV14" s="329">
        <v>8.3</v>
      </c>
      <c r="AW14" s="327">
        <f t="shared" si="22"/>
        <v>7</v>
      </c>
      <c r="AX14" s="326">
        <v>569.48</v>
      </c>
      <c r="AY14" s="15">
        <f t="shared" si="23"/>
        <v>3</v>
      </c>
      <c r="AZ14" s="326">
        <v>17</v>
      </c>
      <c r="BA14" s="15">
        <f t="shared" si="24"/>
        <v>12</v>
      </c>
      <c r="BB14" s="15">
        <v>170519</v>
      </c>
      <c r="BC14" s="15">
        <f t="shared" si="25"/>
        <v>2</v>
      </c>
      <c r="BD14" s="326">
        <v>9.9</v>
      </c>
      <c r="BE14" s="15">
        <f t="shared" si="26"/>
        <v>11</v>
      </c>
      <c r="BF14" s="33">
        <v>114.51</v>
      </c>
      <c r="BG14" s="26">
        <f t="shared" si="27"/>
        <v>5</v>
      </c>
      <c r="BH14" s="24">
        <v>9.9</v>
      </c>
      <c r="BI14" s="26">
        <f t="shared" si="28"/>
        <v>8</v>
      </c>
      <c r="BJ14" s="33">
        <v>79.77</v>
      </c>
      <c r="BK14" s="26">
        <f t="shared" si="29"/>
        <v>3</v>
      </c>
      <c r="BL14" s="24">
        <v>10.4</v>
      </c>
      <c r="BM14" s="26">
        <f t="shared" si="30"/>
        <v>4</v>
      </c>
    </row>
    <row r="15" spans="1:65" s="330" customFormat="1" ht="33" customHeight="1">
      <c r="A15" s="310" t="s">
        <v>421</v>
      </c>
      <c r="B15" s="325">
        <v>7.7</v>
      </c>
      <c r="C15" s="15">
        <f t="shared" si="0"/>
        <v>3</v>
      </c>
      <c r="D15" s="326">
        <v>7.3</v>
      </c>
      <c r="E15" s="15">
        <f t="shared" si="1"/>
        <v>5</v>
      </c>
      <c r="F15" s="326">
        <v>54.91</v>
      </c>
      <c r="G15" s="15">
        <f t="shared" si="2"/>
        <v>13</v>
      </c>
      <c r="H15" s="326">
        <v>3.9</v>
      </c>
      <c r="I15" s="15">
        <f t="shared" si="3"/>
        <v>12</v>
      </c>
      <c r="J15" s="326"/>
      <c r="K15" s="15" t="e">
        <f t="shared" si="4"/>
        <v>#N/A</v>
      </c>
      <c r="L15" s="326">
        <v>9.3</v>
      </c>
      <c r="M15" s="15">
        <f t="shared" si="5"/>
        <v>11</v>
      </c>
      <c r="N15" s="326">
        <v>118.6324</v>
      </c>
      <c r="O15" s="15">
        <f t="shared" si="6"/>
        <v>10</v>
      </c>
      <c r="P15" s="326">
        <v>17.3</v>
      </c>
      <c r="Q15" s="15">
        <f t="shared" si="7"/>
        <v>9</v>
      </c>
      <c r="R15" s="326">
        <v>629.2558</v>
      </c>
      <c r="S15" s="15">
        <f t="shared" si="8"/>
        <v>4</v>
      </c>
      <c r="T15" s="326">
        <v>5.9</v>
      </c>
      <c r="U15" s="327">
        <f t="shared" si="9"/>
        <v>9</v>
      </c>
      <c r="V15" s="326">
        <v>655.62</v>
      </c>
      <c r="W15" s="15">
        <f t="shared" si="10"/>
        <v>8</v>
      </c>
      <c r="X15" s="326">
        <v>10.4</v>
      </c>
      <c r="Y15" s="15">
        <f t="shared" si="10"/>
        <v>3</v>
      </c>
      <c r="Z15" s="24">
        <v>160.28</v>
      </c>
      <c r="AA15" s="25">
        <f t="shared" si="11"/>
        <v>8</v>
      </c>
      <c r="AB15" s="24">
        <v>6.9</v>
      </c>
      <c r="AC15" s="26">
        <f t="shared" si="12"/>
        <v>6</v>
      </c>
      <c r="AD15" s="24">
        <v>102.66</v>
      </c>
      <c r="AE15" s="25">
        <f t="shared" si="13"/>
        <v>8</v>
      </c>
      <c r="AF15" s="24">
        <v>4.4</v>
      </c>
      <c r="AG15" s="25">
        <f t="shared" si="14"/>
        <v>3</v>
      </c>
      <c r="AH15" s="24">
        <v>465.25</v>
      </c>
      <c r="AI15" s="25">
        <f t="shared" si="15"/>
        <v>3</v>
      </c>
      <c r="AJ15" s="24">
        <v>1.2</v>
      </c>
      <c r="AK15" s="26">
        <f t="shared" si="16"/>
        <v>6</v>
      </c>
      <c r="AL15" s="328">
        <v>110.68</v>
      </c>
      <c r="AM15" s="15">
        <f t="shared" si="17"/>
        <v>8</v>
      </c>
      <c r="AN15" s="326">
        <v>30.3</v>
      </c>
      <c r="AO15" s="15">
        <f t="shared" si="18"/>
        <v>6</v>
      </c>
      <c r="AP15" s="326">
        <v>105.85</v>
      </c>
      <c r="AQ15" s="15">
        <f t="shared" si="19"/>
        <v>7</v>
      </c>
      <c r="AR15" s="326">
        <v>32.6</v>
      </c>
      <c r="AS15" s="15">
        <f t="shared" si="20"/>
        <v>7</v>
      </c>
      <c r="AT15" s="326">
        <v>4.82</v>
      </c>
      <c r="AU15" s="15">
        <f t="shared" si="21"/>
        <v>11</v>
      </c>
      <c r="AV15" s="329">
        <v>-5.8</v>
      </c>
      <c r="AW15" s="327">
        <f t="shared" si="22"/>
        <v>10</v>
      </c>
      <c r="AX15" s="326">
        <v>300.42</v>
      </c>
      <c r="AY15" s="15">
        <f t="shared" si="23"/>
        <v>10</v>
      </c>
      <c r="AZ15" s="326">
        <v>17.5</v>
      </c>
      <c r="BA15" s="15">
        <f t="shared" si="24"/>
        <v>6</v>
      </c>
      <c r="BB15" s="15">
        <v>119579</v>
      </c>
      <c r="BC15" s="15">
        <f t="shared" si="25"/>
        <v>5</v>
      </c>
      <c r="BD15" s="326">
        <v>14.4</v>
      </c>
      <c r="BE15" s="15">
        <f t="shared" si="26"/>
        <v>8</v>
      </c>
      <c r="BF15" s="33">
        <v>83.22</v>
      </c>
      <c r="BG15" s="26">
        <f t="shared" si="27"/>
        <v>10</v>
      </c>
      <c r="BH15" s="24">
        <v>10.9</v>
      </c>
      <c r="BI15" s="26">
        <f t="shared" si="28"/>
        <v>4</v>
      </c>
      <c r="BJ15" s="33">
        <v>41.21</v>
      </c>
      <c r="BK15" s="26">
        <f t="shared" si="29"/>
        <v>9</v>
      </c>
      <c r="BL15" s="24">
        <v>7.3</v>
      </c>
      <c r="BM15" s="26">
        <f t="shared" si="30"/>
        <v>10</v>
      </c>
    </row>
    <row r="16" spans="1:65" s="330" customFormat="1" ht="33" customHeight="1">
      <c r="A16" s="310" t="s">
        <v>422</v>
      </c>
      <c r="B16" s="325">
        <v>8.6</v>
      </c>
      <c r="C16" s="15">
        <f t="shared" si="0"/>
        <v>1</v>
      </c>
      <c r="D16" s="326">
        <v>7.3</v>
      </c>
      <c r="E16" s="15">
        <f t="shared" si="1"/>
        <v>5</v>
      </c>
      <c r="F16" s="326">
        <v>55.25</v>
      </c>
      <c r="G16" s="15">
        <f t="shared" si="2"/>
        <v>12</v>
      </c>
      <c r="H16" s="326">
        <v>11.1</v>
      </c>
      <c r="I16" s="15">
        <f t="shared" si="3"/>
        <v>10</v>
      </c>
      <c r="J16" s="326"/>
      <c r="K16" s="15" t="e">
        <f t="shared" si="4"/>
        <v>#N/A</v>
      </c>
      <c r="L16" s="326">
        <v>12.1</v>
      </c>
      <c r="M16" s="15">
        <f t="shared" si="5"/>
        <v>1</v>
      </c>
      <c r="N16" s="326">
        <v>176.8793</v>
      </c>
      <c r="O16" s="15">
        <f t="shared" si="6"/>
        <v>6</v>
      </c>
      <c r="P16" s="326">
        <v>49.5</v>
      </c>
      <c r="Q16" s="15">
        <f t="shared" si="7"/>
        <v>4</v>
      </c>
      <c r="R16" s="326">
        <v>724.7351</v>
      </c>
      <c r="S16" s="15">
        <f t="shared" si="8"/>
        <v>3</v>
      </c>
      <c r="T16" s="326">
        <v>21.4</v>
      </c>
      <c r="U16" s="327">
        <f t="shared" si="9"/>
        <v>3</v>
      </c>
      <c r="V16" s="326">
        <v>584.82</v>
      </c>
      <c r="W16" s="15">
        <f t="shared" si="10"/>
        <v>11</v>
      </c>
      <c r="X16" s="326">
        <v>10</v>
      </c>
      <c r="Y16" s="15">
        <f t="shared" si="10"/>
        <v>10</v>
      </c>
      <c r="Z16" s="24">
        <v>133.3</v>
      </c>
      <c r="AA16" s="25">
        <f t="shared" si="11"/>
        <v>10</v>
      </c>
      <c r="AB16" s="24">
        <v>6.1</v>
      </c>
      <c r="AC16" s="26">
        <f t="shared" si="12"/>
        <v>9</v>
      </c>
      <c r="AD16" s="24">
        <v>78.88</v>
      </c>
      <c r="AE16" s="25">
        <f t="shared" si="13"/>
        <v>9</v>
      </c>
      <c r="AF16" s="24">
        <v>4.2</v>
      </c>
      <c r="AG16" s="25">
        <f t="shared" si="14"/>
        <v>4</v>
      </c>
      <c r="AH16" s="24">
        <v>405.9</v>
      </c>
      <c r="AI16" s="25">
        <f t="shared" si="15"/>
        <v>8</v>
      </c>
      <c r="AJ16" s="24">
        <v>14</v>
      </c>
      <c r="AK16" s="26">
        <f t="shared" si="16"/>
        <v>1</v>
      </c>
      <c r="AL16" s="328">
        <v>4.26</v>
      </c>
      <c r="AM16" s="15">
        <f t="shared" si="17"/>
        <v>14</v>
      </c>
      <c r="AN16" s="326">
        <v>42.1</v>
      </c>
      <c r="AO16" s="15">
        <f t="shared" si="18"/>
        <v>2</v>
      </c>
      <c r="AP16" s="326">
        <v>3.63</v>
      </c>
      <c r="AQ16" s="15">
        <f t="shared" si="19"/>
        <v>14</v>
      </c>
      <c r="AR16" s="326">
        <v>54</v>
      </c>
      <c r="AS16" s="15">
        <f t="shared" si="20"/>
        <v>3</v>
      </c>
      <c r="AT16" s="326">
        <v>0.63</v>
      </c>
      <c r="AU16" s="15">
        <f t="shared" si="21"/>
        <v>13</v>
      </c>
      <c r="AV16" s="329">
        <v>-1.6</v>
      </c>
      <c r="AW16" s="327">
        <f t="shared" si="22"/>
        <v>9</v>
      </c>
      <c r="AX16" s="326">
        <v>255.64</v>
      </c>
      <c r="AY16" s="15">
        <f t="shared" si="23"/>
        <v>12</v>
      </c>
      <c r="AZ16" s="326">
        <v>17.5</v>
      </c>
      <c r="BA16" s="15">
        <f t="shared" si="24"/>
        <v>6</v>
      </c>
      <c r="BB16" s="15">
        <v>5640</v>
      </c>
      <c r="BC16" s="15">
        <f t="shared" si="25"/>
        <v>13</v>
      </c>
      <c r="BD16" s="326">
        <v>20.2</v>
      </c>
      <c r="BE16" s="15">
        <f t="shared" si="26"/>
        <v>4</v>
      </c>
      <c r="BF16" s="33">
        <v>87.13</v>
      </c>
      <c r="BG16" s="26">
        <f t="shared" si="27"/>
        <v>9</v>
      </c>
      <c r="BH16" s="24">
        <v>10.3</v>
      </c>
      <c r="BI16" s="26">
        <f t="shared" si="28"/>
        <v>5</v>
      </c>
      <c r="BJ16" s="33">
        <v>40.38</v>
      </c>
      <c r="BK16" s="26">
        <f t="shared" si="29"/>
        <v>10</v>
      </c>
      <c r="BL16" s="24">
        <v>8</v>
      </c>
      <c r="BM16" s="26">
        <f t="shared" si="30"/>
        <v>8</v>
      </c>
    </row>
    <row r="17" spans="1:65" s="330" customFormat="1" ht="33" customHeight="1">
      <c r="A17" s="310" t="s">
        <v>423</v>
      </c>
      <c r="B17" s="325">
        <v>6.3</v>
      </c>
      <c r="C17" s="15">
        <f t="shared" si="0"/>
        <v>10</v>
      </c>
      <c r="D17" s="326">
        <v>7.5</v>
      </c>
      <c r="E17" s="15">
        <f t="shared" si="1"/>
        <v>3</v>
      </c>
      <c r="F17" s="326">
        <v>82.11</v>
      </c>
      <c r="G17" s="15">
        <f t="shared" si="2"/>
        <v>8</v>
      </c>
      <c r="H17" s="326">
        <v>0.9</v>
      </c>
      <c r="I17" s="15">
        <f t="shared" si="3"/>
        <v>13</v>
      </c>
      <c r="J17" s="326"/>
      <c r="K17" s="15" t="e">
        <f t="shared" si="4"/>
        <v>#N/A</v>
      </c>
      <c r="L17" s="326">
        <v>9</v>
      </c>
      <c r="M17" s="15">
        <f t="shared" si="5"/>
        <v>12</v>
      </c>
      <c r="N17" s="326">
        <v>68.5782</v>
      </c>
      <c r="O17" s="15">
        <f t="shared" si="6"/>
        <v>13</v>
      </c>
      <c r="P17" s="326">
        <v>13.1</v>
      </c>
      <c r="Q17" s="15">
        <f t="shared" si="7"/>
        <v>11</v>
      </c>
      <c r="R17" s="326">
        <v>251.6071</v>
      </c>
      <c r="S17" s="15">
        <f t="shared" si="8"/>
        <v>12</v>
      </c>
      <c r="T17" s="326">
        <v>5</v>
      </c>
      <c r="U17" s="327">
        <f t="shared" si="9"/>
        <v>10</v>
      </c>
      <c r="V17" s="326">
        <v>511.28</v>
      </c>
      <c r="W17" s="15">
        <f t="shared" si="10"/>
        <v>12</v>
      </c>
      <c r="X17" s="326">
        <v>10.4</v>
      </c>
      <c r="Y17" s="15">
        <f t="shared" si="10"/>
        <v>3</v>
      </c>
      <c r="Z17" s="24">
        <v>117.58</v>
      </c>
      <c r="AA17" s="25">
        <f t="shared" si="11"/>
        <v>11</v>
      </c>
      <c r="AB17" s="24">
        <v>14.6</v>
      </c>
      <c r="AC17" s="26">
        <f t="shared" si="12"/>
        <v>1</v>
      </c>
      <c r="AD17" s="24">
        <v>61.16</v>
      </c>
      <c r="AE17" s="25">
        <f t="shared" si="13"/>
        <v>12</v>
      </c>
      <c r="AF17" s="24">
        <v>-2.1</v>
      </c>
      <c r="AG17" s="25">
        <f t="shared" si="14"/>
        <v>7</v>
      </c>
      <c r="AH17" s="24">
        <v>271.93</v>
      </c>
      <c r="AI17" s="25">
        <f t="shared" si="15"/>
        <v>11</v>
      </c>
      <c r="AJ17" s="24">
        <v>-3.1</v>
      </c>
      <c r="AK17" s="26">
        <f t="shared" si="16"/>
        <v>9</v>
      </c>
      <c r="AL17" s="328">
        <v>91.81</v>
      </c>
      <c r="AM17" s="15">
        <f t="shared" si="17"/>
        <v>10</v>
      </c>
      <c r="AN17" s="326">
        <v>23.9</v>
      </c>
      <c r="AO17" s="15">
        <f t="shared" si="18"/>
        <v>9</v>
      </c>
      <c r="AP17" s="326">
        <v>34.67</v>
      </c>
      <c r="AQ17" s="15">
        <f t="shared" si="19"/>
        <v>11</v>
      </c>
      <c r="AR17" s="326">
        <v>114.6</v>
      </c>
      <c r="AS17" s="15">
        <f t="shared" si="20"/>
        <v>1</v>
      </c>
      <c r="AT17" s="326">
        <v>57.13</v>
      </c>
      <c r="AU17" s="15">
        <f t="shared" si="21"/>
        <v>6</v>
      </c>
      <c r="AV17" s="329">
        <v>-1.4</v>
      </c>
      <c r="AW17" s="327">
        <f t="shared" si="22"/>
        <v>8</v>
      </c>
      <c r="AX17" s="326">
        <v>283.72</v>
      </c>
      <c r="AY17" s="15">
        <f t="shared" si="23"/>
        <v>11</v>
      </c>
      <c r="AZ17" s="326">
        <v>17.2</v>
      </c>
      <c r="BA17" s="15">
        <f t="shared" si="24"/>
        <v>10</v>
      </c>
      <c r="BB17" s="15">
        <v>52000</v>
      </c>
      <c r="BC17" s="15">
        <f t="shared" si="25"/>
        <v>9</v>
      </c>
      <c r="BD17" s="326">
        <v>21.1</v>
      </c>
      <c r="BE17" s="15">
        <f t="shared" si="26"/>
        <v>3</v>
      </c>
      <c r="BF17" s="33">
        <v>129.36</v>
      </c>
      <c r="BG17" s="26">
        <f t="shared" si="27"/>
        <v>4</v>
      </c>
      <c r="BH17" s="24">
        <v>10</v>
      </c>
      <c r="BI17" s="26">
        <f t="shared" si="28"/>
        <v>7</v>
      </c>
      <c r="BJ17" s="33">
        <v>91.62</v>
      </c>
      <c r="BK17" s="26">
        <f t="shared" si="29"/>
        <v>2</v>
      </c>
      <c r="BL17" s="24">
        <v>9.5</v>
      </c>
      <c r="BM17" s="26">
        <f t="shared" si="30"/>
        <v>5</v>
      </c>
    </row>
    <row r="18" spans="1:65" s="337" customFormat="1" ht="33" customHeight="1" thickBot="1">
      <c r="A18" s="331" t="s">
        <v>424</v>
      </c>
      <c r="B18" s="332">
        <v>3.1</v>
      </c>
      <c r="C18" s="333">
        <f t="shared" si="0"/>
        <v>14</v>
      </c>
      <c r="D18" s="332">
        <v>2.7</v>
      </c>
      <c r="E18" s="333">
        <f t="shared" si="1"/>
        <v>14</v>
      </c>
      <c r="F18" s="332">
        <v>31.52</v>
      </c>
      <c r="G18" s="333">
        <f t="shared" si="2"/>
        <v>14</v>
      </c>
      <c r="H18" s="332">
        <v>12.4</v>
      </c>
      <c r="I18" s="333">
        <f t="shared" si="3"/>
        <v>6</v>
      </c>
      <c r="J18" s="332"/>
      <c r="K18" s="333" t="e">
        <f t="shared" si="4"/>
        <v>#N/A</v>
      </c>
      <c r="L18" s="332">
        <v>6.5</v>
      </c>
      <c r="M18" s="333">
        <f t="shared" si="5"/>
        <v>13</v>
      </c>
      <c r="N18" s="332">
        <v>78.6213</v>
      </c>
      <c r="O18" s="333">
        <f t="shared" si="6"/>
        <v>12</v>
      </c>
      <c r="P18" s="332">
        <v>119.3</v>
      </c>
      <c r="Q18" s="333">
        <f t="shared" si="7"/>
        <v>1</v>
      </c>
      <c r="R18" s="332">
        <v>180.9402</v>
      </c>
      <c r="S18" s="333">
        <f t="shared" si="8"/>
        <v>13</v>
      </c>
      <c r="T18" s="332">
        <v>33.4</v>
      </c>
      <c r="U18" s="334">
        <f t="shared" si="9"/>
        <v>1</v>
      </c>
      <c r="V18" s="332">
        <v>275.36</v>
      </c>
      <c r="W18" s="333">
        <f t="shared" si="10"/>
        <v>13</v>
      </c>
      <c r="X18" s="332">
        <v>10.3</v>
      </c>
      <c r="Y18" s="333">
        <f t="shared" si="10"/>
        <v>6</v>
      </c>
      <c r="Z18" s="27">
        <v>102.55</v>
      </c>
      <c r="AA18" s="28">
        <f t="shared" si="11"/>
        <v>13</v>
      </c>
      <c r="AB18" s="27">
        <v>13</v>
      </c>
      <c r="AC18" s="29">
        <f t="shared" si="12"/>
        <v>3</v>
      </c>
      <c r="AD18" s="27">
        <v>51.79</v>
      </c>
      <c r="AE18" s="28">
        <f t="shared" si="13"/>
        <v>13</v>
      </c>
      <c r="AF18" s="27">
        <v>12.4</v>
      </c>
      <c r="AG18" s="28">
        <f t="shared" si="14"/>
        <v>2</v>
      </c>
      <c r="AH18" s="27">
        <v>264.69</v>
      </c>
      <c r="AI18" s="28">
        <f t="shared" si="15"/>
        <v>12</v>
      </c>
      <c r="AJ18" s="27">
        <v>6.4</v>
      </c>
      <c r="AK18" s="29">
        <f t="shared" si="16"/>
        <v>4</v>
      </c>
      <c r="AL18" s="335">
        <v>14.09</v>
      </c>
      <c r="AM18" s="333">
        <f t="shared" si="17"/>
        <v>12</v>
      </c>
      <c r="AN18" s="332">
        <v>21.6</v>
      </c>
      <c r="AO18" s="333">
        <f t="shared" si="18"/>
        <v>10</v>
      </c>
      <c r="AP18" s="332">
        <v>12.06</v>
      </c>
      <c r="AQ18" s="333">
        <f t="shared" si="19"/>
        <v>12</v>
      </c>
      <c r="AR18" s="332">
        <v>19</v>
      </c>
      <c r="AS18" s="333">
        <f t="shared" si="20"/>
        <v>10</v>
      </c>
      <c r="AT18" s="332">
        <v>2.03</v>
      </c>
      <c r="AU18" s="333">
        <f t="shared" si="21"/>
        <v>12</v>
      </c>
      <c r="AV18" s="336">
        <v>39.8</v>
      </c>
      <c r="AW18" s="334">
        <f t="shared" si="22"/>
        <v>2</v>
      </c>
      <c r="AX18" s="332">
        <v>73.38</v>
      </c>
      <c r="AY18" s="333">
        <f t="shared" si="23"/>
        <v>13</v>
      </c>
      <c r="AZ18" s="332">
        <v>16.9</v>
      </c>
      <c r="BA18" s="333">
        <f t="shared" si="24"/>
        <v>13</v>
      </c>
      <c r="BB18" s="333">
        <v>412</v>
      </c>
      <c r="BC18" s="333">
        <f t="shared" si="25"/>
        <v>14</v>
      </c>
      <c r="BD18" s="332">
        <v>157.5</v>
      </c>
      <c r="BE18" s="29">
        <f t="shared" si="26"/>
        <v>1</v>
      </c>
      <c r="BF18" s="34">
        <v>47.14</v>
      </c>
      <c r="BG18" s="29">
        <f t="shared" si="27"/>
        <v>13</v>
      </c>
      <c r="BH18" s="27">
        <v>-13.1</v>
      </c>
      <c r="BI18" s="29">
        <f t="shared" si="28"/>
        <v>14</v>
      </c>
      <c r="BJ18" s="34">
        <v>23.99</v>
      </c>
      <c r="BK18" s="29">
        <f t="shared" si="29"/>
        <v>13</v>
      </c>
      <c r="BL18" s="27">
        <v>-28.7</v>
      </c>
      <c r="BM18" s="29">
        <f t="shared" si="30"/>
        <v>14</v>
      </c>
    </row>
    <row r="19" spans="1:65" ht="16.5" customHeight="1">
      <c r="A19" s="16"/>
      <c r="B19" s="411" t="s">
        <v>425</v>
      </c>
      <c r="C19" s="412"/>
      <c r="D19" s="412"/>
      <c r="E19" s="412"/>
      <c r="F19" s="412"/>
      <c r="G19" s="412"/>
      <c r="H19" s="412"/>
      <c r="I19" s="412"/>
      <c r="J19" s="412"/>
      <c r="K19" s="412"/>
      <c r="L19" s="412"/>
      <c r="M19" s="412"/>
      <c r="N19" s="412"/>
      <c r="O19" s="412"/>
      <c r="P19" s="412"/>
      <c r="Q19" s="412"/>
      <c r="R19" s="412"/>
      <c r="S19" s="412"/>
      <c r="T19" s="412"/>
      <c r="U19" s="412"/>
      <c r="V19" s="20"/>
      <c r="W19" s="20"/>
      <c r="X19" s="20"/>
      <c r="Y19" s="20"/>
      <c r="Z19" s="20"/>
      <c r="AA19" s="20"/>
      <c r="AB19" s="20"/>
      <c r="AC19" s="20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</row>
    <row r="20" ht="15.75"/>
    <row r="21" ht="15.75"/>
    <row r="22" spans="1:65" ht="15.75" hidden="1">
      <c r="A22" s="16"/>
      <c r="B22" s="17"/>
      <c r="C22" s="17"/>
      <c r="D22" s="17"/>
      <c r="E22" s="17"/>
      <c r="F22" s="17"/>
      <c r="G22" s="17"/>
      <c r="H22" s="17"/>
      <c r="I22" s="17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</row>
    <row r="23" spans="1:65" ht="15.75" hidden="1">
      <c r="A23" s="16"/>
      <c r="B23" s="17"/>
      <c r="C23" s="17"/>
      <c r="D23" s="17"/>
      <c r="E23" s="17"/>
      <c r="F23" s="17"/>
      <c r="G23" s="17"/>
      <c r="H23" s="17"/>
      <c r="I23" s="17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</row>
    <row r="24" spans="1:65" ht="15.75" hidden="1">
      <c r="A24" s="16"/>
      <c r="B24" s="17"/>
      <c r="C24" s="17"/>
      <c r="D24" s="17"/>
      <c r="E24" s="17"/>
      <c r="F24" s="17"/>
      <c r="G24" s="17"/>
      <c r="H24" s="17"/>
      <c r="I24" s="17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</row>
    <row r="25" spans="1:65" ht="15.75" hidden="1">
      <c r="A25" s="16"/>
      <c r="B25" s="17"/>
      <c r="C25" s="17"/>
      <c r="D25" s="17"/>
      <c r="E25" s="17"/>
      <c r="F25" s="17"/>
      <c r="G25" s="17"/>
      <c r="H25" s="17"/>
      <c r="I25" s="17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</row>
    <row r="26" spans="1:65" ht="15.75" hidden="1">
      <c r="A26" s="16"/>
      <c r="B26" s="17"/>
      <c r="C26" s="17"/>
      <c r="D26" s="17"/>
      <c r="E26" s="17"/>
      <c r="F26" s="17"/>
      <c r="G26" s="17"/>
      <c r="H26" s="17"/>
      <c r="I26" s="17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</row>
    <row r="27" spans="1:65" ht="15.75" hidden="1">
      <c r="A27" s="16"/>
      <c r="B27" s="17"/>
      <c r="C27" s="17"/>
      <c r="D27" s="17"/>
      <c r="E27" s="17"/>
      <c r="F27" s="17"/>
      <c r="G27" s="17"/>
      <c r="H27" s="17"/>
      <c r="I27" s="17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</row>
    <row r="28" spans="1:65" ht="15.75" hidden="1">
      <c r="A28" s="16"/>
      <c r="B28" s="17"/>
      <c r="C28" s="17"/>
      <c r="D28" s="17"/>
      <c r="E28" s="17"/>
      <c r="F28" s="17"/>
      <c r="G28" s="17"/>
      <c r="H28" s="17"/>
      <c r="I28" s="17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</row>
    <row r="29" spans="1:65" ht="15.75" hidden="1">
      <c r="A29" s="16"/>
      <c r="B29" s="17"/>
      <c r="C29" s="17"/>
      <c r="D29" s="17"/>
      <c r="E29" s="17"/>
      <c r="F29" s="17"/>
      <c r="G29" s="17"/>
      <c r="H29" s="17"/>
      <c r="I29" s="17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</row>
    <row r="30" spans="1:65" ht="15.75" hidden="1">
      <c r="A30" s="16"/>
      <c r="B30" s="17"/>
      <c r="C30" s="17"/>
      <c r="D30" s="17"/>
      <c r="E30" s="17"/>
      <c r="F30" s="17"/>
      <c r="G30" s="17"/>
      <c r="H30" s="17"/>
      <c r="I30" s="17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</row>
    <row r="31" spans="1:65" ht="15.75" hidden="1">
      <c r="A31" s="16"/>
      <c r="B31" s="17"/>
      <c r="C31" s="17"/>
      <c r="D31" s="17"/>
      <c r="E31" s="17"/>
      <c r="F31" s="17"/>
      <c r="G31" s="17"/>
      <c r="H31" s="17"/>
      <c r="I31" s="17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</row>
    <row r="32" spans="1:65" ht="15.75" hidden="1">
      <c r="A32" s="16"/>
      <c r="B32" s="17"/>
      <c r="C32" s="17"/>
      <c r="D32" s="17"/>
      <c r="E32" s="17"/>
      <c r="F32" s="17"/>
      <c r="G32" s="17"/>
      <c r="H32" s="17"/>
      <c r="I32" s="17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</row>
    <row r="33" spans="3:4" ht="15.75" hidden="1">
      <c r="C33" s="17"/>
      <c r="D33" s="17"/>
    </row>
    <row r="34" spans="3:4" ht="15.75" hidden="1">
      <c r="C34" s="17"/>
      <c r="D34" s="17"/>
    </row>
    <row r="35" spans="3:4" ht="15.75" hidden="1">
      <c r="C35" s="17"/>
      <c r="D35" s="17"/>
    </row>
    <row r="36" spans="3:4" ht="15.75" hidden="1">
      <c r="C36" s="17"/>
      <c r="D36" s="17"/>
    </row>
    <row r="37" spans="3:4" ht="15.75" hidden="1">
      <c r="C37" s="17">
        <v>5096.86</v>
      </c>
      <c r="D37" s="17"/>
    </row>
    <row r="38" spans="3:4" ht="15.75" hidden="1">
      <c r="C38" s="17">
        <v>4143.34</v>
      </c>
      <c r="D38" s="17">
        <v>0.8</v>
      </c>
    </row>
    <row r="39" spans="3:4" ht="15.75" hidden="1">
      <c r="C39" s="17"/>
      <c r="D39" s="17"/>
    </row>
    <row r="40" spans="3:4" ht="15.75">
      <c r="C40" s="17"/>
      <c r="D40" s="17"/>
    </row>
  </sheetData>
  <sheetProtection/>
  <mergeCells count="22">
    <mergeCell ref="B1:U1"/>
    <mergeCell ref="V1:AK1"/>
    <mergeCell ref="AL1:AW1"/>
    <mergeCell ref="AH2:AK2"/>
    <mergeCell ref="AT2:AW2"/>
    <mergeCell ref="AX2:BA2"/>
    <mergeCell ref="BB2:BE2"/>
    <mergeCell ref="A2:A3"/>
    <mergeCell ref="F2:I2"/>
    <mergeCell ref="J2:M2"/>
    <mergeCell ref="AL2:AO2"/>
    <mergeCell ref="AP2:AS2"/>
    <mergeCell ref="BF2:BI2"/>
    <mergeCell ref="BJ2:BM2"/>
    <mergeCell ref="B19:U19"/>
    <mergeCell ref="B2:E2"/>
    <mergeCell ref="AX1:BM1"/>
    <mergeCell ref="N2:Q2"/>
    <mergeCell ref="R2:U2"/>
    <mergeCell ref="V2:Y2"/>
    <mergeCell ref="Z2:AC2"/>
    <mergeCell ref="AD2:AG2"/>
  </mergeCells>
  <printOptions horizontalCentered="1"/>
  <pageMargins left="0.39" right="0.39" top="0.79" bottom="0.59" header="0.51" footer="0.51"/>
  <pageSetup horizontalDpi="600" verticalDpi="600" orientation="portrait" paperSize="9" scale="41"/>
  <colBreaks count="3" manualBreakCount="3">
    <brk id="13" max="65535" man="1"/>
    <brk id="31" max="65535" man="1"/>
    <brk id="51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I21"/>
  <sheetViews>
    <sheetView zoomScale="85" zoomScaleNormal="85" zoomScalePageLayoutView="0" workbookViewId="0" topLeftCell="A1">
      <selection activeCell="I9" sqref="I9"/>
    </sheetView>
  </sheetViews>
  <sheetFormatPr defaultColWidth="8.50390625" defaultRowHeight="14.25"/>
  <cols>
    <col min="1" max="1" width="12.50390625" style="0" customWidth="1"/>
    <col min="2" max="2" width="20.125" style="0" bestFit="1" customWidth="1"/>
    <col min="3" max="3" width="17.375" style="0" bestFit="1" customWidth="1"/>
    <col min="4" max="5" width="10.625" style="0" customWidth="1"/>
    <col min="6" max="6" width="11.00390625" style="0" customWidth="1"/>
    <col min="7" max="7" width="10.625" style="0" customWidth="1"/>
    <col min="8" max="10" width="8.50390625" style="0" customWidth="1"/>
  </cols>
  <sheetData>
    <row r="1" spans="1:7" ht="45" customHeight="1">
      <c r="A1" s="425" t="s">
        <v>426</v>
      </c>
      <c r="B1" s="425"/>
      <c r="C1" s="425"/>
      <c r="D1" s="425"/>
      <c r="E1" s="425"/>
      <c r="F1" s="425"/>
      <c r="G1" s="425"/>
    </row>
    <row r="2" spans="1:9" ht="15.75">
      <c r="A2" s="2"/>
      <c r="B2" s="2"/>
      <c r="C2" s="2"/>
      <c r="D2" s="2"/>
      <c r="E2" s="2"/>
      <c r="F2" s="426"/>
      <c r="G2" s="426"/>
      <c r="H2" s="9"/>
      <c r="I2" s="9"/>
    </row>
    <row r="3" spans="1:9" ht="45.75" customHeight="1">
      <c r="A3" s="430"/>
      <c r="B3" s="4" t="s">
        <v>285</v>
      </c>
      <c r="C3" s="5" t="s">
        <v>54</v>
      </c>
      <c r="D3" s="427" t="s">
        <v>297</v>
      </c>
      <c r="E3" s="427"/>
      <c r="F3" s="428" t="s">
        <v>286</v>
      </c>
      <c r="G3" s="429"/>
      <c r="H3" s="9"/>
      <c r="I3" s="9"/>
    </row>
    <row r="4" spans="1:9" ht="35.25" customHeight="1">
      <c r="A4" s="430"/>
      <c r="B4" s="6" t="s">
        <v>121</v>
      </c>
      <c r="C4" s="6" t="s">
        <v>121</v>
      </c>
      <c r="D4" s="7" t="s">
        <v>213</v>
      </c>
      <c r="E4" s="6" t="s">
        <v>121</v>
      </c>
      <c r="F4" s="7" t="s">
        <v>213</v>
      </c>
      <c r="G4" s="10" t="s">
        <v>121</v>
      </c>
      <c r="H4" s="9"/>
      <c r="I4" s="9"/>
    </row>
    <row r="5" spans="1:9" ht="29.25" customHeight="1">
      <c r="A5" s="3" t="s">
        <v>299</v>
      </c>
      <c r="B5" s="302">
        <v>6.1</v>
      </c>
      <c r="C5" s="302">
        <v>6.3</v>
      </c>
      <c r="D5" s="302">
        <v>293.3</v>
      </c>
      <c r="E5" s="302">
        <v>10.9</v>
      </c>
      <c r="F5" s="302">
        <v>45.1</v>
      </c>
      <c r="G5" s="302">
        <v>7.9</v>
      </c>
      <c r="H5" s="9"/>
      <c r="I5" s="9"/>
    </row>
    <row r="6" spans="1:9" ht="29.25" customHeight="1">
      <c r="A6" s="3" t="s">
        <v>300</v>
      </c>
      <c r="B6" s="302">
        <v>11.3</v>
      </c>
      <c r="C6" s="302">
        <v>13.3</v>
      </c>
      <c r="D6" s="302">
        <v>749.8</v>
      </c>
      <c r="E6" s="302">
        <v>12.1</v>
      </c>
      <c r="F6" s="302">
        <v>130.1</v>
      </c>
      <c r="G6" s="302">
        <v>24.6</v>
      </c>
      <c r="H6" s="9"/>
      <c r="I6" s="9"/>
    </row>
    <row r="7" spans="1:9" ht="29.25" customHeight="1">
      <c r="A7" s="3" t="s">
        <v>301</v>
      </c>
      <c r="B7" s="302">
        <v>11.3</v>
      </c>
      <c r="C7" s="302">
        <v>15</v>
      </c>
      <c r="D7" s="302">
        <v>613.1</v>
      </c>
      <c r="E7" s="302">
        <v>12.7</v>
      </c>
      <c r="F7" s="302">
        <v>122.7</v>
      </c>
      <c r="G7" s="302">
        <v>8.5</v>
      </c>
      <c r="H7" s="9"/>
      <c r="I7" s="9"/>
    </row>
    <row r="8" spans="1:9" s="1" customFormat="1" ht="29.25" customHeight="1">
      <c r="A8" s="3" t="s">
        <v>302</v>
      </c>
      <c r="B8" s="302">
        <v>8.1</v>
      </c>
      <c r="C8" s="302">
        <v>10.5</v>
      </c>
      <c r="D8" s="302">
        <v>1223.21</v>
      </c>
      <c r="E8" s="302">
        <v>11.5</v>
      </c>
      <c r="F8" s="302">
        <v>207.67</v>
      </c>
      <c r="G8" s="304">
        <v>5</v>
      </c>
      <c r="H8" s="11"/>
      <c r="I8" s="11"/>
    </row>
    <row r="9" spans="1:9" ht="29.25" customHeight="1">
      <c r="A9" s="3" t="s">
        <v>303</v>
      </c>
      <c r="B9" s="302">
        <v>5.8</v>
      </c>
      <c r="C9" s="302">
        <v>10.3</v>
      </c>
      <c r="D9" s="302">
        <v>1043.81</v>
      </c>
      <c r="E9" s="302">
        <v>11</v>
      </c>
      <c r="F9" s="302">
        <v>119.36</v>
      </c>
      <c r="G9" s="302">
        <v>18.1</v>
      </c>
      <c r="H9" s="9"/>
      <c r="I9" s="9"/>
    </row>
    <row r="10" spans="1:9" s="1" customFormat="1" ht="29.25" customHeight="1">
      <c r="A10" s="8" t="s">
        <v>304</v>
      </c>
      <c r="B10" s="303">
        <v>7.2</v>
      </c>
      <c r="C10" s="303">
        <v>11.7</v>
      </c>
      <c r="D10" s="303">
        <v>1042.51</v>
      </c>
      <c r="E10" s="303">
        <v>9.2</v>
      </c>
      <c r="F10" s="303">
        <v>117.55</v>
      </c>
      <c r="G10" s="305">
        <v>-10.2</v>
      </c>
      <c r="H10" s="11"/>
      <c r="I10" s="11"/>
    </row>
    <row r="11" spans="1:7" ht="29.25" customHeight="1">
      <c r="A11" s="3" t="s">
        <v>305</v>
      </c>
      <c r="B11" s="302">
        <v>8.2</v>
      </c>
      <c r="C11" s="302">
        <v>10.7</v>
      </c>
      <c r="D11" s="302">
        <v>305.28</v>
      </c>
      <c r="E11" s="302">
        <v>13</v>
      </c>
      <c r="F11" s="302">
        <v>52.46</v>
      </c>
      <c r="G11" s="302">
        <v>17.2</v>
      </c>
    </row>
    <row r="12" spans="1:7" ht="29.25" customHeight="1">
      <c r="A12" s="3" t="s">
        <v>306</v>
      </c>
      <c r="B12" s="302">
        <v>6.2</v>
      </c>
      <c r="C12" s="302">
        <v>10.1</v>
      </c>
      <c r="D12" s="302">
        <v>963.66</v>
      </c>
      <c r="E12" s="302">
        <v>11.1</v>
      </c>
      <c r="F12" s="302">
        <v>118.45</v>
      </c>
      <c r="G12" s="302">
        <v>11.4</v>
      </c>
    </row>
    <row r="13" spans="1:7" ht="29.25" customHeight="1">
      <c r="A13" s="3" t="s">
        <v>307</v>
      </c>
      <c r="B13" s="302">
        <v>9</v>
      </c>
      <c r="C13" s="302">
        <v>10.8</v>
      </c>
      <c r="D13" s="302">
        <v>644.49</v>
      </c>
      <c r="E13" s="302">
        <v>11.2</v>
      </c>
      <c r="F13" s="302">
        <v>95.32</v>
      </c>
      <c r="G13" s="302">
        <v>7.6</v>
      </c>
    </row>
    <row r="14" spans="1:7" ht="29.25" customHeight="1">
      <c r="A14" s="3" t="s">
        <v>308</v>
      </c>
      <c r="B14" s="302">
        <v>8.1</v>
      </c>
      <c r="C14" s="302">
        <v>11</v>
      </c>
      <c r="D14" s="302">
        <v>243.97</v>
      </c>
      <c r="E14" s="302">
        <v>12.6</v>
      </c>
      <c r="F14" s="302">
        <v>238.49</v>
      </c>
      <c r="G14" s="304">
        <v>-0.7</v>
      </c>
    </row>
    <row r="15" spans="1:7" ht="29.25" customHeight="1">
      <c r="A15" s="3" t="s">
        <v>309</v>
      </c>
      <c r="B15" s="302">
        <v>6.4</v>
      </c>
      <c r="C15" s="302">
        <v>13.2</v>
      </c>
      <c r="D15" s="302">
        <v>208.6</v>
      </c>
      <c r="E15" s="302">
        <v>15.9</v>
      </c>
      <c r="F15" s="302">
        <v>272.96</v>
      </c>
      <c r="G15" s="302">
        <v>9</v>
      </c>
    </row>
    <row r="16" spans="1:7" ht="29.25" customHeight="1">
      <c r="A16" s="3" t="s">
        <v>310</v>
      </c>
      <c r="B16" s="302">
        <v>5.1</v>
      </c>
      <c r="C16" s="302">
        <v>9</v>
      </c>
      <c r="D16" s="302">
        <v>87.96</v>
      </c>
      <c r="E16" s="302">
        <v>8</v>
      </c>
      <c r="F16" s="302">
        <v>158.55</v>
      </c>
      <c r="G16" s="302">
        <v>12.2</v>
      </c>
    </row>
    <row r="17" spans="1:7" ht="29.25" customHeight="1">
      <c r="A17" s="3" t="s">
        <v>311</v>
      </c>
      <c r="B17" s="302">
        <v>8.7</v>
      </c>
      <c r="C17" s="302">
        <v>7.9</v>
      </c>
      <c r="D17" s="302">
        <v>488.85</v>
      </c>
      <c r="E17" s="302">
        <v>12.9</v>
      </c>
      <c r="F17" s="302">
        <v>520.57</v>
      </c>
      <c r="G17" s="302">
        <v>7.9</v>
      </c>
    </row>
    <row r="18" spans="1:7" ht="29.25" customHeight="1">
      <c r="A18" s="3" t="s">
        <v>312</v>
      </c>
      <c r="B18" s="302">
        <v>9.4</v>
      </c>
      <c r="C18" s="302">
        <v>9.8</v>
      </c>
      <c r="D18" s="302">
        <v>131.73</v>
      </c>
      <c r="E18" s="302">
        <v>16.2</v>
      </c>
      <c r="F18" s="302">
        <v>245.73</v>
      </c>
      <c r="G18" s="302">
        <v>15.6</v>
      </c>
    </row>
    <row r="19" spans="1:7" ht="29.25" customHeight="1">
      <c r="A19" s="3" t="s">
        <v>313</v>
      </c>
      <c r="B19" s="302">
        <v>4</v>
      </c>
      <c r="C19" s="302">
        <v>11.8</v>
      </c>
      <c r="D19" s="302">
        <v>1289.07</v>
      </c>
      <c r="E19" s="302">
        <v>9.6</v>
      </c>
      <c r="F19" s="302">
        <v>281.58</v>
      </c>
      <c r="G19" s="302">
        <v>4.1</v>
      </c>
    </row>
    <row r="20" spans="1:7" ht="29.25" customHeight="1">
      <c r="A20" s="3" t="s">
        <v>314</v>
      </c>
      <c r="B20" s="304">
        <v>-4</v>
      </c>
      <c r="C20" s="304">
        <v>-31</v>
      </c>
      <c r="D20" s="302">
        <v>1136.98</v>
      </c>
      <c r="E20" s="302">
        <v>6.7</v>
      </c>
      <c r="F20" s="302">
        <v>266.47</v>
      </c>
      <c r="G20" s="302">
        <v>9</v>
      </c>
    </row>
    <row r="21" spans="1:7" ht="29.25" customHeight="1">
      <c r="A21" s="3" t="s">
        <v>315</v>
      </c>
      <c r="B21" s="302">
        <v>7.8</v>
      </c>
      <c r="C21" s="302">
        <v>8.7</v>
      </c>
      <c r="D21" s="302">
        <v>2561.18</v>
      </c>
      <c r="E21" s="302">
        <v>9.6</v>
      </c>
      <c r="F21" s="302">
        <v>533.3</v>
      </c>
      <c r="G21" s="302">
        <v>7.5</v>
      </c>
    </row>
  </sheetData>
  <sheetProtection/>
  <mergeCells count="5">
    <mergeCell ref="A1:G1"/>
    <mergeCell ref="F2:G2"/>
    <mergeCell ref="D3:E3"/>
    <mergeCell ref="F3:G3"/>
    <mergeCell ref="A3:A4"/>
  </mergeCells>
  <printOptions horizontalCentered="1" verticalCentered="1"/>
  <pageMargins left="0.39" right="0.39" top="0.47" bottom="0.47" header="0.51" footer="0.51"/>
  <pageSetup horizontalDpi="600" verticalDpi="6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ET32"/>
  <sheetViews>
    <sheetView tabSelected="1" zoomScalePageLayoutView="0" workbookViewId="0" topLeftCell="A1">
      <selection activeCell="G9" sqref="G9"/>
    </sheetView>
  </sheetViews>
  <sheetFormatPr defaultColWidth="8.00390625" defaultRowHeight="14.25"/>
  <cols>
    <col min="1" max="1" width="30.75390625" style="60" customWidth="1"/>
    <col min="2" max="2" width="11.375" style="59" customWidth="1"/>
    <col min="3" max="3" width="17.00390625" style="59" customWidth="1"/>
    <col min="4" max="4" width="14.75390625" style="59" customWidth="1"/>
    <col min="5" max="32" width="9.00390625" style="60" customWidth="1"/>
    <col min="33" max="128" width="8.00390625" style="60" customWidth="1"/>
    <col min="129" max="150" width="9.00390625" style="60" customWidth="1"/>
    <col min="151" max="16384" width="8.00390625" style="60" customWidth="1"/>
  </cols>
  <sheetData>
    <row r="1" spans="1:4" ht="21.75" customHeight="1">
      <c r="A1" s="354" t="s">
        <v>327</v>
      </c>
      <c r="B1" s="354"/>
      <c r="C1" s="354"/>
      <c r="D1" s="354"/>
    </row>
    <row r="2" spans="1:4" ht="0.75" customHeight="1">
      <c r="A2" s="61"/>
      <c r="B2" s="61"/>
      <c r="C2" s="61"/>
      <c r="D2" s="61"/>
    </row>
    <row r="3" spans="1:4" s="58" customFormat="1" ht="27.75" customHeight="1">
      <c r="A3" s="62" t="s">
        <v>36</v>
      </c>
      <c r="B3" s="63" t="s">
        <v>37</v>
      </c>
      <c r="C3" s="64" t="s">
        <v>38</v>
      </c>
      <c r="D3" s="65" t="s">
        <v>39</v>
      </c>
    </row>
    <row r="4" spans="1:4" s="58" customFormat="1" ht="22.5" customHeight="1">
      <c r="A4" s="271" t="s">
        <v>40</v>
      </c>
      <c r="B4" s="67" t="s">
        <v>41</v>
      </c>
      <c r="C4" s="356" t="s">
        <v>325</v>
      </c>
      <c r="D4" s="357"/>
    </row>
    <row r="5" spans="1:4" s="58" customFormat="1" ht="22.5" customHeight="1">
      <c r="A5" s="271" t="s">
        <v>42</v>
      </c>
      <c r="B5" s="67" t="s">
        <v>41</v>
      </c>
      <c r="C5" s="358"/>
      <c r="D5" s="359"/>
    </row>
    <row r="6" spans="1:4" s="58" customFormat="1" ht="22.5" customHeight="1">
      <c r="A6" s="271" t="s">
        <v>43</v>
      </c>
      <c r="B6" s="67" t="s">
        <v>41</v>
      </c>
      <c r="C6" s="358"/>
      <c r="D6" s="359"/>
    </row>
    <row r="7" spans="1:4" s="58" customFormat="1" ht="22.5" customHeight="1">
      <c r="A7" s="271" t="s">
        <v>44</v>
      </c>
      <c r="B7" s="67" t="s">
        <v>41</v>
      </c>
      <c r="C7" s="360"/>
      <c r="D7" s="361"/>
    </row>
    <row r="8" spans="1:6" s="58" customFormat="1" ht="22.5" customHeight="1">
      <c r="A8" s="66" t="s">
        <v>45</v>
      </c>
      <c r="B8" s="67" t="s">
        <v>41</v>
      </c>
      <c r="C8" s="272">
        <f>'[1]Sheet2'!$C$6/10000</f>
        <v>301.0562</v>
      </c>
      <c r="D8" s="273">
        <f>'[1]Sheet2'!$E$6</f>
        <v>6.3917865323953755</v>
      </c>
      <c r="F8" s="58" t="s">
        <v>46</v>
      </c>
    </row>
    <row r="9" spans="1:4" s="58" customFormat="1" ht="22.5" customHeight="1">
      <c r="A9" s="66" t="s">
        <v>47</v>
      </c>
      <c r="B9" s="67" t="s">
        <v>41</v>
      </c>
      <c r="C9" s="274">
        <f>'[1]Sheet2'!$C$9/10000</f>
        <v>125.4574</v>
      </c>
      <c r="D9" s="68">
        <f>'[1]Sheet2'!$E$9</f>
        <v>-7.753946604119028</v>
      </c>
    </row>
    <row r="10" spans="1:4" s="58" customFormat="1" ht="22.5" customHeight="1">
      <c r="A10" s="66" t="s">
        <v>48</v>
      </c>
      <c r="B10" s="67" t="s">
        <v>41</v>
      </c>
      <c r="C10" s="274">
        <f>'[1]Sheet2'!$C$12/10000</f>
        <v>448.7388</v>
      </c>
      <c r="D10" s="68">
        <f>'[1]Sheet2'!$E$12</f>
        <v>8.426135132176872</v>
      </c>
    </row>
    <row r="11" spans="1:4" s="58" customFormat="1" ht="22.5" customHeight="1">
      <c r="A11" s="66" t="s">
        <v>49</v>
      </c>
      <c r="B11" s="67" t="s">
        <v>50</v>
      </c>
      <c r="C11" s="274">
        <f>'[2]6'!$B$7/10000</f>
        <v>134.96327932</v>
      </c>
      <c r="D11" s="68">
        <f>'[2]6'!$D$7</f>
        <v>9.49</v>
      </c>
    </row>
    <row r="12" spans="1:4" s="58" customFormat="1" ht="22.5" customHeight="1">
      <c r="A12" s="66" t="s">
        <v>51</v>
      </c>
      <c r="B12" s="67" t="s">
        <v>50</v>
      </c>
      <c r="C12" s="274">
        <f>'[2]6'!$E$7/10000</f>
        <v>76.17921375</v>
      </c>
      <c r="D12" s="68">
        <f>'[2]6'!$G$7</f>
        <v>6.97</v>
      </c>
    </row>
    <row r="13" spans="1:4" s="58" customFormat="1" ht="22.5" customHeight="1">
      <c r="A13" s="66" t="s">
        <v>52</v>
      </c>
      <c r="B13" s="67" t="s">
        <v>41</v>
      </c>
      <c r="C13" s="274" t="s">
        <v>53</v>
      </c>
      <c r="D13" s="68">
        <f>'规模工业生产主要分类'!B4</f>
        <v>7.2</v>
      </c>
    </row>
    <row r="14" spans="1:7" s="58" customFormat="1" ht="22.5" customHeight="1">
      <c r="A14" s="69" t="s">
        <v>54</v>
      </c>
      <c r="B14" s="67" t="s">
        <v>41</v>
      </c>
      <c r="C14" s="274" t="s">
        <v>53</v>
      </c>
      <c r="D14" s="70">
        <v>11</v>
      </c>
      <c r="G14" s="58" t="s">
        <v>55</v>
      </c>
    </row>
    <row r="15" spans="1:4" s="58" customFormat="1" ht="22.5" customHeight="1">
      <c r="A15" s="69" t="s">
        <v>56</v>
      </c>
      <c r="B15" s="67" t="s">
        <v>41</v>
      </c>
      <c r="C15" s="274" t="s">
        <v>53</v>
      </c>
      <c r="D15" s="68">
        <f>'固定资产投资'!B19</f>
        <v>41.9</v>
      </c>
    </row>
    <row r="16" spans="1:4" s="58" customFormat="1" ht="22.5" customHeight="1">
      <c r="A16" s="69" t="s">
        <v>57</v>
      </c>
      <c r="B16" s="67" t="s">
        <v>41</v>
      </c>
      <c r="C16" s="275">
        <v>175.52</v>
      </c>
      <c r="D16" s="70">
        <v>24.5</v>
      </c>
    </row>
    <row r="17" spans="1:4" s="58" customFormat="1" ht="22.5" customHeight="1">
      <c r="A17" s="69" t="s">
        <v>58</v>
      </c>
      <c r="B17" s="67" t="s">
        <v>59</v>
      </c>
      <c r="C17" s="275">
        <v>526.66</v>
      </c>
      <c r="D17" s="70">
        <v>14.1</v>
      </c>
    </row>
    <row r="18" spans="1:4" s="58" customFormat="1" ht="22.5" customHeight="1">
      <c r="A18" s="69" t="s">
        <v>60</v>
      </c>
      <c r="B18" s="67" t="s">
        <v>41</v>
      </c>
      <c r="C18" s="275">
        <v>311.18</v>
      </c>
      <c r="D18" s="70">
        <v>38.4</v>
      </c>
    </row>
    <row r="19" spans="1:4" s="58" customFormat="1" ht="22.5" customHeight="1">
      <c r="A19" s="276" t="s">
        <v>61</v>
      </c>
      <c r="B19" s="67" t="s">
        <v>41</v>
      </c>
      <c r="C19" s="275">
        <f>'国内贸易、旅游'!C5</f>
        <v>1180.389799763507</v>
      </c>
      <c r="D19" s="70">
        <f>'国内贸易、旅游'!D5</f>
        <v>9.2</v>
      </c>
    </row>
    <row r="20" spans="1:4" s="58" customFormat="1" ht="22.5" customHeight="1">
      <c r="A20" s="69" t="s">
        <v>62</v>
      </c>
      <c r="B20" s="67" t="s">
        <v>41</v>
      </c>
      <c r="C20" s="277">
        <v>191.13</v>
      </c>
      <c r="D20" s="301">
        <v>34.9</v>
      </c>
    </row>
    <row r="21" spans="1:4" s="58" customFormat="1" ht="22.5" customHeight="1">
      <c r="A21" s="69" t="s">
        <v>63</v>
      </c>
      <c r="B21" s="67" t="s">
        <v>41</v>
      </c>
      <c r="C21" s="277">
        <v>95.12</v>
      </c>
      <c r="D21" s="301">
        <v>-10.1</v>
      </c>
    </row>
    <row r="22" spans="1:4" s="58" customFormat="1" ht="22.5" customHeight="1">
      <c r="A22" s="69" t="s">
        <v>64</v>
      </c>
      <c r="B22" s="67" t="s">
        <v>41</v>
      </c>
      <c r="C22" s="277">
        <v>96.01</v>
      </c>
      <c r="D22" s="301">
        <v>167.6</v>
      </c>
    </row>
    <row r="23" spans="1:4" s="58" customFormat="1" ht="22.5" customHeight="1">
      <c r="A23" s="69" t="s">
        <v>65</v>
      </c>
      <c r="B23" s="67" t="s">
        <v>41</v>
      </c>
      <c r="C23" s="277">
        <v>571.9</v>
      </c>
      <c r="D23" s="70">
        <v>17.8</v>
      </c>
    </row>
    <row r="24" spans="1:4" s="58" customFormat="1" ht="22.5" customHeight="1">
      <c r="A24" s="69" t="s">
        <v>66</v>
      </c>
      <c r="B24" s="67" t="s">
        <v>67</v>
      </c>
      <c r="C24" s="277">
        <v>5.27</v>
      </c>
      <c r="D24" s="70">
        <v>19.2</v>
      </c>
    </row>
    <row r="25" spans="1:6" s="58" customFormat="1" ht="22.5" customHeight="1">
      <c r="A25" s="69" t="s">
        <v>68</v>
      </c>
      <c r="B25" s="67" t="s">
        <v>41</v>
      </c>
      <c r="C25" s="275">
        <f>'[3]Sheet1'!$C$6/10000</f>
        <v>2726.668545262</v>
      </c>
      <c r="D25" s="70">
        <f>'[3]Sheet1'!$F$6</f>
        <v>4.532800994544517</v>
      </c>
      <c r="F25" s="278"/>
    </row>
    <row r="26" spans="1:4" s="58" customFormat="1" ht="22.5" customHeight="1">
      <c r="A26" s="69" t="s">
        <v>69</v>
      </c>
      <c r="B26" s="67" t="s">
        <v>41</v>
      </c>
      <c r="C26" s="275">
        <f>'[3]Sheet1'!$C$7/10000</f>
        <v>1496.7495820529</v>
      </c>
      <c r="D26" s="70">
        <f>'[3]Sheet1'!$F$7</f>
        <v>5.752168325604723</v>
      </c>
    </row>
    <row r="27" spans="1:4" s="58" customFormat="1" ht="22.5" customHeight="1">
      <c r="A27" s="69" t="s">
        <v>70</v>
      </c>
      <c r="B27" s="67" t="s">
        <v>41</v>
      </c>
      <c r="C27" s="275">
        <f>'[3]Sheet1'!$C$11/10000</f>
        <v>1622.1766348566</v>
      </c>
      <c r="D27" s="70">
        <f>'[3]Sheet1'!$F$11</f>
        <v>23.575831416089343</v>
      </c>
    </row>
    <row r="28" spans="1:4" s="58" customFormat="1" ht="22.5" customHeight="1">
      <c r="A28" s="69" t="s">
        <v>71</v>
      </c>
      <c r="B28" s="67" t="s">
        <v>7</v>
      </c>
      <c r="C28" s="274" t="s">
        <v>53</v>
      </c>
      <c r="D28" s="68">
        <f>'人民生活和物价'!D5</f>
        <v>101.64945916</v>
      </c>
    </row>
    <row r="29" spans="1:4" s="58" customFormat="1" ht="22.5" customHeight="1">
      <c r="A29" s="276" t="s">
        <v>72</v>
      </c>
      <c r="B29" s="67" t="s">
        <v>73</v>
      </c>
      <c r="C29" s="362" t="s">
        <v>325</v>
      </c>
      <c r="D29" s="363"/>
    </row>
    <row r="30" spans="1:4" s="58" customFormat="1" ht="22.5" customHeight="1">
      <c r="A30" s="276" t="s">
        <v>74</v>
      </c>
      <c r="B30" s="67" t="s">
        <v>73</v>
      </c>
      <c r="C30" s="364"/>
      <c r="D30" s="365"/>
    </row>
    <row r="31" spans="1:4" ht="21" customHeight="1">
      <c r="A31" s="355"/>
      <c r="B31" s="355"/>
      <c r="C31" s="355"/>
      <c r="D31" s="355"/>
    </row>
    <row r="32" spans="1:150" s="59" customFormat="1" ht="15.75">
      <c r="A32" s="71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</row>
  </sheetData>
  <sheetProtection/>
  <mergeCells count="4">
    <mergeCell ref="A1:D1"/>
    <mergeCell ref="A31:D31"/>
    <mergeCell ref="C4:D7"/>
    <mergeCell ref="C29:D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2" sqref="A12:B12"/>
    </sheetView>
  </sheetViews>
  <sheetFormatPr defaultColWidth="8.00390625" defaultRowHeight="14.25"/>
  <cols>
    <col min="1" max="1" width="39.75390625" style="0" customWidth="1"/>
    <col min="2" max="2" width="15.875" style="0" customWidth="1"/>
    <col min="3" max="3" width="10.125" style="0" customWidth="1"/>
    <col min="4" max="4" width="6.875" style="116" customWidth="1"/>
  </cols>
  <sheetData>
    <row r="1" spans="1:4" ht="24.75">
      <c r="A1" s="366" t="s">
        <v>75</v>
      </c>
      <c r="B1" s="366"/>
      <c r="C1" s="267"/>
      <c r="D1" s="267"/>
    </row>
    <row r="2" spans="1:4" ht="15.75">
      <c r="A2" s="268"/>
      <c r="B2" s="268"/>
      <c r="D2"/>
    </row>
    <row r="3" spans="1:2" ht="24" customHeight="1">
      <c r="A3" s="8" t="s">
        <v>76</v>
      </c>
      <c r="B3" s="269" t="s">
        <v>77</v>
      </c>
    </row>
    <row r="4" spans="1:2" ht="24" customHeight="1">
      <c r="A4" s="270" t="s">
        <v>78</v>
      </c>
      <c r="B4" s="251">
        <f>'[4]Sheet1'!$G$22</f>
        <v>7.2</v>
      </c>
    </row>
    <row r="5" spans="1:2" ht="24" customHeight="1">
      <c r="A5" s="204" t="s">
        <v>79</v>
      </c>
      <c r="B5" s="253" t="s">
        <v>11</v>
      </c>
    </row>
    <row r="6" spans="1:2" ht="24" customHeight="1">
      <c r="A6" s="204" t="s">
        <v>80</v>
      </c>
      <c r="B6" s="253" t="s">
        <v>11</v>
      </c>
    </row>
    <row r="7" spans="1:2" ht="24" customHeight="1">
      <c r="A7" s="204" t="s">
        <v>81</v>
      </c>
      <c r="B7" s="253">
        <f>'[4]Sheet1'!$G$25</f>
        <v>12.3</v>
      </c>
    </row>
    <row r="8" spans="1:2" ht="24" customHeight="1">
      <c r="A8" s="204" t="s">
        <v>82</v>
      </c>
      <c r="B8" s="253">
        <f>'[4]Sheet1'!$G$26</f>
        <v>8.2</v>
      </c>
    </row>
    <row r="9" spans="1:2" ht="24" customHeight="1">
      <c r="A9" s="204" t="s">
        <v>83</v>
      </c>
      <c r="B9" s="253">
        <f>'[4]Sheet1'!$G$27</f>
        <v>-4.9</v>
      </c>
    </row>
    <row r="10" spans="1:2" ht="24" customHeight="1">
      <c r="A10" s="204" t="s">
        <v>84</v>
      </c>
      <c r="B10" s="253">
        <f>'[4]Sheet1'!$G$28</f>
        <v>-8.1</v>
      </c>
    </row>
    <row r="11" spans="1:2" ht="24" customHeight="1">
      <c r="A11" s="204" t="s">
        <v>85</v>
      </c>
      <c r="B11" s="253">
        <f>'[4]Sheet1'!$G$29</f>
        <v>10.1</v>
      </c>
    </row>
    <row r="12" spans="1:2" ht="24" customHeight="1">
      <c r="A12" s="204" t="s">
        <v>86</v>
      </c>
      <c r="B12" s="253">
        <f>'[4]Sheet1'!$G$30</f>
        <v>6.3</v>
      </c>
    </row>
    <row r="13" spans="1:2" ht="24" customHeight="1">
      <c r="A13" s="204" t="s">
        <v>87</v>
      </c>
      <c r="B13" s="253">
        <f>'[4]Sheet1'!$G$31</f>
        <v>11.1</v>
      </c>
    </row>
    <row r="14" spans="1:2" ht="24" customHeight="1">
      <c r="A14" s="204" t="s">
        <v>88</v>
      </c>
      <c r="B14" s="253">
        <f>'[4]Sheet1'!$G$32</f>
        <v>6.5</v>
      </c>
    </row>
    <row r="15" spans="1:2" ht="24" customHeight="1">
      <c r="A15" s="204" t="s">
        <v>89</v>
      </c>
      <c r="B15" s="253">
        <f>'[4]Sheet1'!$G$33</f>
        <v>11.8</v>
      </c>
    </row>
    <row r="16" spans="1:2" ht="24" customHeight="1">
      <c r="A16" s="204" t="s">
        <v>90</v>
      </c>
      <c r="B16" s="253">
        <f>'[4]Sheet1'!$G$34</f>
        <v>6.3</v>
      </c>
    </row>
    <row r="17" spans="1:2" ht="24" customHeight="1">
      <c r="A17" s="204" t="s">
        <v>91</v>
      </c>
      <c r="B17" s="253">
        <f>'[4]Sheet1'!$G$35</f>
        <v>6.6</v>
      </c>
    </row>
    <row r="18" spans="1:2" ht="24" customHeight="1">
      <c r="A18" s="209" t="s">
        <v>92</v>
      </c>
      <c r="B18" s="254">
        <f>'[4]Sheet1'!$G$36</f>
        <v>12.7</v>
      </c>
    </row>
  </sheetData>
  <sheetProtection/>
  <mergeCells count="1">
    <mergeCell ref="A1:B1"/>
  </mergeCells>
  <printOptions horizontalCentered="1"/>
  <pageMargins left="0.75" right="0.75" top="0.59" bottom="0.47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I8" sqref="I8"/>
    </sheetView>
  </sheetViews>
  <sheetFormatPr defaultColWidth="8.00390625" defaultRowHeight="14.25"/>
  <cols>
    <col min="1" max="1" width="34.50390625" style="259" customWidth="1"/>
    <col min="2" max="2" width="13.50390625" style="0" customWidth="1"/>
  </cols>
  <sheetData>
    <row r="1" spans="1:2" s="255" customFormat="1" ht="24.75">
      <c r="A1" s="367" t="s">
        <v>93</v>
      </c>
      <c r="B1" s="367"/>
    </row>
    <row r="2" spans="1:2" s="255" customFormat="1" ht="19.5">
      <c r="A2" s="260"/>
      <c r="B2" s="261"/>
    </row>
    <row r="3" spans="1:2" s="256" customFormat="1" ht="29.25" customHeight="1">
      <c r="A3" s="262" t="s">
        <v>94</v>
      </c>
      <c r="B3" s="263" t="s">
        <v>95</v>
      </c>
    </row>
    <row r="4" spans="1:2" s="257" customFormat="1" ht="29.25" customHeight="1">
      <c r="A4" s="262" t="s">
        <v>96</v>
      </c>
      <c r="B4" s="253">
        <f>'[4]Sheet1'!G40</f>
        <v>7.4</v>
      </c>
    </row>
    <row r="5" spans="1:2" s="244" customFormat="1" ht="29.25" customHeight="1">
      <c r="A5" s="264" t="s">
        <v>97</v>
      </c>
      <c r="B5" s="253">
        <f>'[4]Sheet1'!G41</f>
        <v>11.3</v>
      </c>
    </row>
    <row r="6" spans="1:2" s="244" customFormat="1" ht="29.25" customHeight="1">
      <c r="A6" s="264" t="s">
        <v>98</v>
      </c>
      <c r="B6" s="253">
        <f>'[4]Sheet1'!G42</f>
        <v>-4.8</v>
      </c>
    </row>
    <row r="7" spans="1:2" s="244" customFormat="1" ht="29.25" customHeight="1">
      <c r="A7" s="264" t="s">
        <v>99</v>
      </c>
      <c r="B7" s="253">
        <f>'[4]Sheet1'!G43</f>
        <v>15.1</v>
      </c>
    </row>
    <row r="8" spans="1:2" s="244" customFormat="1" ht="29.25" customHeight="1">
      <c r="A8" s="264" t="s">
        <v>100</v>
      </c>
      <c r="B8" s="253">
        <f>'[4]Sheet1'!G44</f>
        <v>7.3</v>
      </c>
    </row>
    <row r="9" spans="1:2" s="244" customFormat="1" ht="29.25" customHeight="1">
      <c r="A9" s="264" t="s">
        <v>101</v>
      </c>
      <c r="B9" s="253">
        <f>'[4]Sheet1'!G45</f>
        <v>4</v>
      </c>
    </row>
    <row r="10" spans="1:2" s="258" customFormat="1" ht="29.25" customHeight="1">
      <c r="A10" s="265" t="s">
        <v>102</v>
      </c>
      <c r="B10" s="253">
        <f>'[4]Sheet1'!G46</f>
        <v>8.1</v>
      </c>
    </row>
    <row r="11" spans="1:2" s="258" customFormat="1" ht="29.25" customHeight="1">
      <c r="A11" s="265" t="s">
        <v>103</v>
      </c>
      <c r="B11" s="253">
        <f>'[4]Sheet1'!G47</f>
        <v>3.6</v>
      </c>
    </row>
    <row r="12" spans="1:2" s="258" customFormat="1" ht="29.25" customHeight="1">
      <c r="A12" s="265" t="s">
        <v>104</v>
      </c>
      <c r="B12" s="253">
        <f>'[4]Sheet1'!G48</f>
        <v>10.5</v>
      </c>
    </row>
    <row r="13" spans="1:2" s="258" customFormat="1" ht="29.25" customHeight="1">
      <c r="A13" s="265" t="s">
        <v>105</v>
      </c>
      <c r="B13" s="253">
        <f>'[4]Sheet1'!G49</f>
        <v>11.7</v>
      </c>
    </row>
    <row r="14" spans="1:2" s="258" customFormat="1" ht="29.25" customHeight="1">
      <c r="A14" s="266" t="s">
        <v>106</v>
      </c>
      <c r="B14" s="254">
        <f>'[4]Sheet1'!G50</f>
        <v>9.3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F13" sqref="F13"/>
    </sheetView>
  </sheetViews>
  <sheetFormatPr defaultColWidth="8.00390625" defaultRowHeight="14.25"/>
  <cols>
    <col min="1" max="1" width="40.50390625" style="246" customWidth="1"/>
    <col min="2" max="2" width="15.50390625" style="0" customWidth="1"/>
  </cols>
  <sheetData>
    <row r="1" spans="1:2" ht="24.75">
      <c r="A1" s="368" t="s">
        <v>107</v>
      </c>
      <c r="B1" s="368"/>
    </row>
    <row r="2" spans="1:2" ht="19.5">
      <c r="A2" s="247"/>
      <c r="B2" s="248"/>
    </row>
    <row r="3" spans="1:2" s="244" customFormat="1" ht="30.75" customHeight="1">
      <c r="A3" s="8" t="s">
        <v>76</v>
      </c>
      <c r="B3" s="249" t="s">
        <v>77</v>
      </c>
    </row>
    <row r="4" spans="1:3" ht="33.75" customHeight="1">
      <c r="A4" s="250" t="s">
        <v>108</v>
      </c>
      <c r="B4" s="251">
        <f>'[4]Sheet1'!G58</f>
        <v>8.9</v>
      </c>
      <c r="C4" s="9"/>
    </row>
    <row r="5" spans="1:3" ht="33.75" customHeight="1">
      <c r="A5" s="252" t="s">
        <v>109</v>
      </c>
      <c r="B5" s="253">
        <f>'[4]Sheet1'!G59</f>
        <v>7</v>
      </c>
      <c r="C5" s="9"/>
    </row>
    <row r="6" spans="1:3" ht="33.75" customHeight="1">
      <c r="A6" s="252" t="s">
        <v>110</v>
      </c>
      <c r="B6" s="253">
        <f>'[4]Sheet1'!G60</f>
        <v>10.2</v>
      </c>
      <c r="C6" s="9"/>
    </row>
    <row r="7" spans="1:3" ht="33.75" customHeight="1">
      <c r="A7" s="252" t="s">
        <v>111</v>
      </c>
      <c r="B7" s="253">
        <f>'[4]Sheet1'!G61</f>
        <v>7.3</v>
      </c>
      <c r="C7" s="9"/>
    </row>
    <row r="8" spans="1:3" ht="33.75" customHeight="1">
      <c r="A8" s="341" t="s">
        <v>328</v>
      </c>
      <c r="B8" s="253">
        <f>'[4]Sheet1'!G62</f>
        <v>9.1</v>
      </c>
      <c r="C8" s="9"/>
    </row>
    <row r="9" spans="1:3" ht="33.75" customHeight="1">
      <c r="A9" s="252" t="s">
        <v>112</v>
      </c>
      <c r="B9" s="253">
        <f>'[4]Sheet1'!G63</f>
        <v>10.3</v>
      </c>
      <c r="C9" s="9"/>
    </row>
    <row r="10" spans="1:3" ht="33.75" customHeight="1">
      <c r="A10" s="252" t="s">
        <v>113</v>
      </c>
      <c r="B10" s="253">
        <f>'[4]Sheet1'!G64</f>
        <v>7</v>
      </c>
      <c r="C10" s="9"/>
    </row>
    <row r="11" spans="1:3" ht="33.75" customHeight="1">
      <c r="A11" s="252" t="s">
        <v>114</v>
      </c>
      <c r="B11" s="253">
        <f>'[4]Sheet1'!G65</f>
        <v>9.2</v>
      </c>
      <c r="C11" s="9"/>
    </row>
    <row r="12" spans="1:3" ht="33.75" customHeight="1">
      <c r="A12" s="252" t="s">
        <v>115</v>
      </c>
      <c r="B12" s="253">
        <f>'[4]Sheet1'!G66</f>
        <v>7.8</v>
      </c>
      <c r="C12" s="9"/>
    </row>
    <row r="13" spans="1:3" ht="33.75" customHeight="1">
      <c r="A13" s="252" t="s">
        <v>116</v>
      </c>
      <c r="B13" s="253">
        <f>'[4]Sheet1'!G67</f>
        <v>7.9</v>
      </c>
      <c r="C13" s="9"/>
    </row>
    <row r="14" spans="1:2" ht="33.75" customHeight="1">
      <c r="A14" s="252" t="s">
        <v>117</v>
      </c>
      <c r="B14" s="254">
        <f>'[4]Sheet1'!G68</f>
        <v>8.9</v>
      </c>
    </row>
    <row r="15" spans="1:2" s="245" customFormat="1" ht="10.5">
      <c r="A15" s="369"/>
      <c r="B15" s="369"/>
    </row>
  </sheetData>
  <sheetProtection/>
  <mergeCells count="2">
    <mergeCell ref="A1:B1"/>
    <mergeCell ref="A15:B1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H6" sqref="H6"/>
    </sheetView>
  </sheetViews>
  <sheetFormatPr defaultColWidth="7.875" defaultRowHeight="14.25"/>
  <cols>
    <col min="1" max="1" width="20.50390625" style="230" customWidth="1"/>
    <col min="2" max="2" width="12.875" style="230" customWidth="1"/>
    <col min="3" max="3" width="11.25390625" style="230" customWidth="1"/>
    <col min="4" max="4" width="15.125" style="230" customWidth="1"/>
    <col min="5" max="5" width="9.75390625" style="230" customWidth="1"/>
    <col min="6" max="6" width="9.75390625" style="230" bestFit="1" customWidth="1"/>
    <col min="7" max="16384" width="7.875" style="230" customWidth="1"/>
  </cols>
  <sheetData>
    <row r="1" spans="1:6" ht="25.5" customHeight="1">
      <c r="A1" s="370" t="s">
        <v>118</v>
      </c>
      <c r="B1" s="370"/>
      <c r="C1" s="370"/>
      <c r="D1" s="370"/>
      <c r="E1" s="370"/>
      <c r="F1" s="370"/>
    </row>
    <row r="2" spans="1:6" ht="15.75">
      <c r="A2" s="231"/>
      <c r="B2" s="231"/>
      <c r="C2" s="231"/>
      <c r="D2" s="371"/>
      <c r="E2" s="371"/>
      <c r="F2" s="231"/>
    </row>
    <row r="3" spans="1:6" s="228" customFormat="1" ht="28.5" customHeight="1">
      <c r="A3" s="377"/>
      <c r="B3" s="372" t="s">
        <v>49</v>
      </c>
      <c r="C3" s="373"/>
      <c r="D3" s="372" t="s">
        <v>119</v>
      </c>
      <c r="E3" s="373"/>
      <c r="F3" s="232"/>
    </row>
    <row r="4" spans="1:6" s="229" customFormat="1" ht="30" customHeight="1">
      <c r="A4" s="377"/>
      <c r="B4" s="233" t="s">
        <v>120</v>
      </c>
      <c r="C4" s="233" t="s">
        <v>121</v>
      </c>
      <c r="D4" s="233" t="s">
        <v>120</v>
      </c>
      <c r="E4" s="233" t="s">
        <v>121</v>
      </c>
      <c r="F4" s="232"/>
    </row>
    <row r="5" spans="1:7" s="229" customFormat="1" ht="27.75" customHeight="1">
      <c r="A5" s="234" t="s">
        <v>122</v>
      </c>
      <c r="B5" s="235">
        <f>'[2]6'!B7</f>
        <v>1349632.7932</v>
      </c>
      <c r="C5" s="236">
        <f>'[2]6'!D7</f>
        <v>9.49</v>
      </c>
      <c r="D5" s="237">
        <f>'[2]6'!E7</f>
        <v>761792.1375</v>
      </c>
      <c r="E5" s="236">
        <f>'[2]6'!G7</f>
        <v>6.97</v>
      </c>
      <c r="F5" s="238"/>
      <c r="G5" s="239"/>
    </row>
    <row r="6" spans="1:8" s="228" customFormat="1" ht="27.75" customHeight="1">
      <c r="A6" s="240" t="s">
        <v>123</v>
      </c>
      <c r="B6" s="241">
        <f>'[2]6'!B8</f>
        <v>75513.032</v>
      </c>
      <c r="C6" s="203">
        <f>'[2]6'!D8</f>
        <v>31.543154734945368</v>
      </c>
      <c r="D6" s="242">
        <f>'[2]6'!E8</f>
        <v>75513.032</v>
      </c>
      <c r="E6" s="203">
        <f>'[2]6'!G8</f>
        <v>31.543154734945368</v>
      </c>
      <c r="F6" s="238"/>
      <c r="G6" s="239"/>
      <c r="H6" s="229"/>
    </row>
    <row r="7" spans="1:8" s="228" customFormat="1" ht="27.75" customHeight="1">
      <c r="A7" s="240" t="s">
        <v>124</v>
      </c>
      <c r="B7" s="241">
        <f>'[2]6'!B9</f>
        <v>621211.3426</v>
      </c>
      <c r="C7" s="203">
        <f>'[2]6'!D9</f>
        <v>5.508984220731474</v>
      </c>
      <c r="D7" s="242">
        <f>'[2]6'!E9</f>
        <v>405871.6664</v>
      </c>
      <c r="E7" s="203">
        <f>'[2]6'!G9</f>
        <v>2.8361142591804605</v>
      </c>
      <c r="F7" s="238"/>
      <c r="G7" s="239"/>
      <c r="H7" s="229"/>
    </row>
    <row r="8" spans="1:8" s="228" customFormat="1" ht="27.75" customHeight="1">
      <c r="A8" s="240" t="s">
        <v>125</v>
      </c>
      <c r="B8" s="241">
        <f>'[2]6'!B10</f>
        <v>31574.56</v>
      </c>
      <c r="C8" s="203">
        <f>'[2]6'!D10</f>
        <v>12.398757433020947</v>
      </c>
      <c r="D8" s="242">
        <f>'[2]6'!E10</f>
        <v>17691.1761</v>
      </c>
      <c r="E8" s="203">
        <f>'[2]6'!G10</f>
        <v>8.473513203531205</v>
      </c>
      <c r="F8" s="238"/>
      <c r="G8" s="239"/>
      <c r="H8" s="229"/>
    </row>
    <row r="9" spans="1:8" s="228" customFormat="1" ht="27.75" customHeight="1">
      <c r="A9" s="240" t="s">
        <v>126</v>
      </c>
      <c r="B9" s="241">
        <f>'[2]6'!B11</f>
        <v>26416.1857</v>
      </c>
      <c r="C9" s="203">
        <f>'[2]6'!D11</f>
        <v>7.586825329944198</v>
      </c>
      <c r="D9" s="242">
        <f>'[2]6'!E11</f>
        <v>6145.0325</v>
      </c>
      <c r="E9" s="203">
        <f>'[2]6'!G11</f>
        <v>-9.44284092560097</v>
      </c>
      <c r="F9" s="238"/>
      <c r="G9" s="239"/>
      <c r="H9" s="229"/>
    </row>
    <row r="10" spans="1:8" s="228" customFormat="1" ht="27.75" customHeight="1">
      <c r="A10" s="240" t="s">
        <v>127</v>
      </c>
      <c r="B10" s="241">
        <f>'[2]6'!B12</f>
        <v>99279.073</v>
      </c>
      <c r="C10" s="203">
        <f>'[2]6'!D12</f>
        <v>11.674613107238091</v>
      </c>
      <c r="D10" s="242">
        <f>'[2]6'!E12</f>
        <v>55032.9855</v>
      </c>
      <c r="E10" s="203">
        <f>'[2]6'!G12</f>
        <v>9.953272414280093</v>
      </c>
      <c r="F10" s="238"/>
      <c r="G10" s="239"/>
      <c r="H10" s="229"/>
    </row>
    <row r="11" spans="1:8" s="228" customFormat="1" ht="27.75" customHeight="1">
      <c r="A11" s="240" t="s">
        <v>128</v>
      </c>
      <c r="B11" s="241">
        <f>'[2]6'!B13</f>
        <v>66708.477</v>
      </c>
      <c r="C11" s="203">
        <f>'[2]6'!D13</f>
        <v>10.243519298063765</v>
      </c>
      <c r="D11" s="242">
        <f>'[2]6'!E13</f>
        <v>19588.2538</v>
      </c>
      <c r="E11" s="203">
        <f>'[2]6'!G13</f>
        <v>-0.5846877381799709</v>
      </c>
      <c r="F11" s="238"/>
      <c r="G11" s="239"/>
      <c r="H11" s="229"/>
    </row>
    <row r="12" spans="1:8" s="228" customFormat="1" ht="27.75" customHeight="1">
      <c r="A12" s="240" t="s">
        <v>129</v>
      </c>
      <c r="B12" s="241">
        <f>'[2]6'!B14</f>
        <v>92984.902</v>
      </c>
      <c r="C12" s="203">
        <f>'[2]6'!D14</f>
        <v>12.430173364741155</v>
      </c>
      <c r="D12" s="242">
        <f>'[2]6'!E14</f>
        <v>30379.5285</v>
      </c>
      <c r="E12" s="203">
        <f>'[2]6'!G14</f>
        <v>13.623881238087174</v>
      </c>
      <c r="F12" s="238"/>
      <c r="G12" s="239"/>
      <c r="H12" s="229"/>
    </row>
    <row r="13" spans="1:8" s="228" customFormat="1" ht="27.75" customHeight="1">
      <c r="A13" s="240" t="s">
        <v>130</v>
      </c>
      <c r="B13" s="241">
        <f>'[2]6'!B15</f>
        <v>129347.4726</v>
      </c>
      <c r="C13" s="203">
        <f>'[2]6'!D15</f>
        <v>11.151022512370753</v>
      </c>
      <c r="D13" s="242">
        <f>'[2]6'!E15</f>
        <v>52508.2878</v>
      </c>
      <c r="E13" s="203">
        <f>'[2]6'!G15</f>
        <v>3.6745991476805253</v>
      </c>
      <c r="F13" s="238"/>
      <c r="G13" s="239"/>
      <c r="H13" s="229"/>
    </row>
    <row r="14" spans="1:8" s="228" customFormat="1" ht="27.75" customHeight="1">
      <c r="A14" s="240" t="s">
        <v>131</v>
      </c>
      <c r="B14" s="241">
        <f>'[2]6'!B16</f>
        <v>96297.106</v>
      </c>
      <c r="C14" s="203">
        <f>'[2]6'!D16</f>
        <v>12.647183832219053</v>
      </c>
      <c r="D14" s="242">
        <f>'[2]6'!E16</f>
        <v>35807.0606</v>
      </c>
      <c r="E14" s="203">
        <f>'[2]6'!G16</f>
        <v>12.013866484233096</v>
      </c>
      <c r="F14" s="238"/>
      <c r="G14" s="239"/>
      <c r="H14" s="229"/>
    </row>
    <row r="15" spans="1:8" s="228" customFormat="1" ht="27.75" customHeight="1">
      <c r="A15" s="240" t="s">
        <v>132</v>
      </c>
      <c r="B15" s="241">
        <f>'[2]6'!B17</f>
        <v>95998.3545</v>
      </c>
      <c r="C15" s="203">
        <f>'[2]6'!D17</f>
        <v>12.110809892878356</v>
      </c>
      <c r="D15" s="242">
        <f>'[2]6'!E17</f>
        <v>58445.79</v>
      </c>
      <c r="E15" s="203">
        <f>'[2]6'!G17</f>
        <v>11.499546237606312</v>
      </c>
      <c r="F15" s="238"/>
      <c r="G15" s="239"/>
      <c r="H15" s="229"/>
    </row>
    <row r="16" spans="1:8" s="228" customFormat="1" ht="27.75" customHeight="1">
      <c r="A16" s="243" t="s">
        <v>133</v>
      </c>
      <c r="B16" s="241">
        <f>'[2]6'!B18</f>
        <v>14302.2878</v>
      </c>
      <c r="C16" s="203">
        <f>'[2]6'!D18</f>
        <v>0.7146270933232289</v>
      </c>
      <c r="D16" s="242">
        <f>'[2]6'!E18</f>
        <v>4809.3243</v>
      </c>
      <c r="E16" s="203">
        <f>'[2]6'!G18</f>
        <v>-11.665631944049931</v>
      </c>
      <c r="F16" s="238"/>
      <c r="G16" s="239"/>
      <c r="H16" s="229"/>
    </row>
    <row r="17" spans="1:6" ht="15.75">
      <c r="A17" s="374" t="s">
        <v>134</v>
      </c>
      <c r="B17" s="375"/>
      <c r="C17" s="375"/>
      <c r="D17" s="376"/>
      <c r="E17" s="376"/>
      <c r="F17" s="376"/>
    </row>
  </sheetData>
  <sheetProtection/>
  <mergeCells count="6">
    <mergeCell ref="A1:F1"/>
    <mergeCell ref="D2:E2"/>
    <mergeCell ref="B3:C3"/>
    <mergeCell ref="D3:E3"/>
    <mergeCell ref="A17:F17"/>
    <mergeCell ref="A3:A4"/>
  </mergeCells>
  <printOptions/>
  <pageMargins left="0.75" right="0.7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H7" sqref="H7"/>
    </sheetView>
  </sheetViews>
  <sheetFormatPr defaultColWidth="8.00390625" defaultRowHeight="14.25"/>
  <cols>
    <col min="1" max="1" width="36.00390625" style="0" customWidth="1"/>
    <col min="2" max="2" width="13.25390625" style="0" customWidth="1"/>
    <col min="3" max="3" width="13.50390625" style="0" customWidth="1"/>
    <col min="4" max="4" width="12.625" style="0" customWidth="1"/>
  </cols>
  <sheetData>
    <row r="1" spans="1:4" ht="24.75">
      <c r="A1" s="378" t="s">
        <v>135</v>
      </c>
      <c r="B1" s="378"/>
      <c r="C1" s="378"/>
      <c r="D1" s="378"/>
    </row>
    <row r="2" ht="15.75">
      <c r="D2" s="1"/>
    </row>
    <row r="3" spans="1:4" ht="32.25" customHeight="1">
      <c r="A3" s="219" t="s">
        <v>76</v>
      </c>
      <c r="B3" s="220" t="s">
        <v>136</v>
      </c>
      <c r="C3" s="85" t="s">
        <v>38</v>
      </c>
      <c r="D3" s="221" t="s">
        <v>121</v>
      </c>
    </row>
    <row r="4" spans="1:4" ht="29.25" customHeight="1">
      <c r="A4" s="222" t="s">
        <v>137</v>
      </c>
      <c r="B4" s="223" t="s">
        <v>138</v>
      </c>
      <c r="C4" s="224">
        <f>'[12]11月'!E4</f>
        <v>7817.902599999999</v>
      </c>
      <c r="D4" s="111">
        <f>'[12]11月'!M4</f>
        <v>-9.985259873881091</v>
      </c>
    </row>
    <row r="5" spans="1:4" ht="29.25" customHeight="1">
      <c r="A5" s="225" t="s">
        <v>139</v>
      </c>
      <c r="B5" s="226" t="s">
        <v>138</v>
      </c>
      <c r="C5" s="224">
        <f>'[12]11月'!E5</f>
        <v>7809.1446</v>
      </c>
      <c r="D5" s="111">
        <f>'[12]11月'!M5</f>
        <v>-10.05496807810988</v>
      </c>
    </row>
    <row r="6" spans="1:4" ht="29.25" customHeight="1">
      <c r="A6" s="225" t="s">
        <v>140</v>
      </c>
      <c r="B6" s="226" t="s">
        <v>138</v>
      </c>
      <c r="C6" s="224">
        <f>'[12]11月'!E6</f>
        <v>8.758</v>
      </c>
      <c r="D6" s="111">
        <f>'[12]11月'!M6</f>
        <v>191.3506320691949</v>
      </c>
    </row>
    <row r="7" spans="1:4" ht="29.25" customHeight="1">
      <c r="A7" s="207" t="s">
        <v>141</v>
      </c>
      <c r="B7" s="223" t="s">
        <v>142</v>
      </c>
      <c r="C7" s="224">
        <f>'[12]11月'!E7</f>
        <v>410678.2418</v>
      </c>
      <c r="D7" s="111">
        <f>'[12]11月'!M7</f>
        <v>-10.519632255397028</v>
      </c>
    </row>
    <row r="8" spans="1:4" ht="29.25" customHeight="1">
      <c r="A8" s="225" t="s">
        <v>143</v>
      </c>
      <c r="B8" s="226" t="s">
        <v>142</v>
      </c>
      <c r="C8" s="224">
        <f>'[12]11月'!E8</f>
        <v>410545.70180000004</v>
      </c>
      <c r="D8" s="111">
        <f>'[12]11月'!M8</f>
        <v>-10.53542395201518</v>
      </c>
    </row>
    <row r="9" spans="1:4" ht="29.25" customHeight="1">
      <c r="A9" s="225" t="s">
        <v>144</v>
      </c>
      <c r="B9" s="226" t="s">
        <v>142</v>
      </c>
      <c r="C9" s="224">
        <f>'[12]11月'!E9</f>
        <v>132.54</v>
      </c>
      <c r="D9" s="111">
        <f>'[12]11月'!M9</f>
        <v>97.4213383063531</v>
      </c>
    </row>
    <row r="10" spans="1:4" ht="29.25" customHeight="1">
      <c r="A10" s="222" t="s">
        <v>145</v>
      </c>
      <c r="B10" s="223" t="s">
        <v>146</v>
      </c>
      <c r="C10" s="224">
        <f>'[12]11月'!E10</f>
        <v>30808.372600000002</v>
      </c>
      <c r="D10" s="111">
        <f>'[12]11月'!M10</f>
        <v>8.09499971764349</v>
      </c>
    </row>
    <row r="11" spans="1:4" ht="29.25" customHeight="1">
      <c r="A11" s="225" t="s">
        <v>147</v>
      </c>
      <c r="B11" s="226" t="s">
        <v>146</v>
      </c>
      <c r="C11" s="224">
        <f>'[12]11月'!E11</f>
        <v>22814.56</v>
      </c>
      <c r="D11" s="111">
        <f>'[12]11月'!M11</f>
        <v>11.119304447439319</v>
      </c>
    </row>
    <row r="12" spans="1:4" ht="29.25" customHeight="1">
      <c r="A12" s="225" t="s">
        <v>148</v>
      </c>
      <c r="B12" s="226" t="s">
        <v>146</v>
      </c>
      <c r="C12" s="224">
        <f>'[12]11月'!E12</f>
        <v>7993.812599999999</v>
      </c>
      <c r="D12" s="111">
        <f>'[12]11月'!M12</f>
        <v>0.303679834792419</v>
      </c>
    </row>
    <row r="13" spans="1:4" ht="29.25" customHeight="1">
      <c r="A13" s="207" t="s">
        <v>149</v>
      </c>
      <c r="B13" s="223" t="s">
        <v>150</v>
      </c>
      <c r="C13" s="224">
        <f>'[12]11月'!E13</f>
        <v>4044905.8691</v>
      </c>
      <c r="D13" s="111">
        <f>'[12]11月'!M13</f>
        <v>6.686595068256551</v>
      </c>
    </row>
    <row r="14" spans="1:4" ht="29.25" customHeight="1">
      <c r="A14" s="225" t="s">
        <v>151</v>
      </c>
      <c r="B14" s="226" t="s">
        <v>150</v>
      </c>
      <c r="C14" s="224">
        <f>'[12]11月'!E14</f>
        <v>3429730.0599999996</v>
      </c>
      <c r="D14" s="111">
        <f>'[12]11月'!M14</f>
        <v>7.637865732158346</v>
      </c>
    </row>
    <row r="15" spans="1:4" ht="29.25" customHeight="1">
      <c r="A15" s="225" t="s">
        <v>152</v>
      </c>
      <c r="B15" s="226" t="s">
        <v>150</v>
      </c>
      <c r="C15" s="224">
        <f>'[12]11月'!E15</f>
        <v>615175.8091000001</v>
      </c>
      <c r="D15" s="111">
        <f>'[12]11月'!M15</f>
        <v>1.6767821319572533</v>
      </c>
    </row>
    <row r="16" spans="1:4" ht="29.25" customHeight="1">
      <c r="A16" s="207" t="s">
        <v>153</v>
      </c>
      <c r="B16" s="223" t="s">
        <v>146</v>
      </c>
      <c r="C16" s="224">
        <f>'[12]11月'!E16</f>
        <v>9772.825499999999</v>
      </c>
      <c r="D16" s="111">
        <f>'[12]11月'!M16</f>
        <v>-6.530805320591497</v>
      </c>
    </row>
    <row r="17" spans="1:4" ht="29.25" customHeight="1">
      <c r="A17" s="209" t="s">
        <v>154</v>
      </c>
      <c r="B17" s="227" t="s">
        <v>155</v>
      </c>
      <c r="C17" s="224">
        <f>'[12]11月'!E17</f>
        <v>454362</v>
      </c>
      <c r="D17" s="111">
        <f>'[12]11月'!M17</f>
        <v>16.13486982937431</v>
      </c>
    </row>
    <row r="18" spans="1:4" ht="15.75">
      <c r="A18" s="379" t="s">
        <v>156</v>
      </c>
      <c r="B18" s="379"/>
      <c r="C18" s="379"/>
      <c r="D18" s="379"/>
    </row>
  </sheetData>
  <sheetProtection/>
  <mergeCells count="2">
    <mergeCell ref="A1:D1"/>
    <mergeCell ref="A18:D18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7">
      <selection activeCell="A19" sqref="A19:B19"/>
    </sheetView>
  </sheetViews>
  <sheetFormatPr defaultColWidth="8.00390625" defaultRowHeight="14.25"/>
  <cols>
    <col min="1" max="1" width="37.75390625" style="0" customWidth="1"/>
    <col min="2" max="2" width="15.625" style="0" customWidth="1"/>
    <col min="3" max="3" width="7.625" style="0" bestFit="1" customWidth="1"/>
    <col min="4" max="4" width="6.00390625" style="9" bestFit="1" customWidth="1"/>
  </cols>
  <sheetData>
    <row r="1" spans="1:4" ht="24.75">
      <c r="A1" s="378" t="s">
        <v>54</v>
      </c>
      <c r="B1" s="378"/>
      <c r="C1" s="146"/>
      <c r="D1" s="146"/>
    </row>
    <row r="3" spans="1:2" ht="17.25">
      <c r="A3" s="119"/>
      <c r="B3" s="212"/>
    </row>
    <row r="4" spans="1:4" ht="24.75" customHeight="1">
      <c r="A4" s="213" t="s">
        <v>76</v>
      </c>
      <c r="B4" s="214" t="s">
        <v>121</v>
      </c>
      <c r="D4"/>
    </row>
    <row r="5" spans="1:2" s="97" customFormat="1" ht="23.25" customHeight="1">
      <c r="A5" s="215" t="s">
        <v>157</v>
      </c>
      <c r="B5" s="217">
        <f>'[8]T020447_1'!E6</f>
        <v>11</v>
      </c>
    </row>
    <row r="6" spans="1:2" s="97" customFormat="1" ht="23.25" customHeight="1">
      <c r="A6" s="216" t="s">
        <v>158</v>
      </c>
      <c r="B6" s="217" t="str">
        <f>'[8]T020447_1'!E7</f>
        <v>  </v>
      </c>
    </row>
    <row r="7" spans="1:2" s="97" customFormat="1" ht="23.25" customHeight="1">
      <c r="A7" s="216" t="s">
        <v>159</v>
      </c>
      <c r="B7" s="217">
        <f>'[8]T020447_1'!E8</f>
        <v>-12.7</v>
      </c>
    </row>
    <row r="8" spans="1:2" s="97" customFormat="1" ht="23.25" customHeight="1">
      <c r="A8" s="216" t="s">
        <v>160</v>
      </c>
      <c r="B8" s="217">
        <f>'[8]T020447_1'!E9</f>
        <v>35</v>
      </c>
    </row>
    <row r="9" spans="1:2" s="97" customFormat="1" ht="23.25" customHeight="1">
      <c r="A9" s="216" t="s">
        <v>161</v>
      </c>
      <c r="B9" s="217">
        <f>'[8]T020447_1'!E10</f>
        <v>41.3</v>
      </c>
    </row>
    <row r="10" spans="1:2" s="97" customFormat="1" ht="23.25" customHeight="1">
      <c r="A10" s="216" t="s">
        <v>162</v>
      </c>
      <c r="B10" s="217" t="str">
        <f>'[8]T020447_1'!E11</f>
        <v>  </v>
      </c>
    </row>
    <row r="11" spans="1:2" s="97" customFormat="1" ht="23.25" customHeight="1">
      <c r="A11" s="216" t="s">
        <v>163</v>
      </c>
      <c r="B11" s="217">
        <f>'[8]T020447_1'!E12</f>
        <v>-17.7</v>
      </c>
    </row>
    <row r="12" spans="1:2" s="97" customFormat="1" ht="23.25" customHeight="1">
      <c r="A12" s="216" t="s">
        <v>164</v>
      </c>
      <c r="B12" s="217">
        <f>'[8]T020447_1'!E13</f>
        <v>11.5</v>
      </c>
    </row>
    <row r="13" spans="1:2" s="97" customFormat="1" ht="23.25" customHeight="1">
      <c r="A13" s="216" t="s">
        <v>165</v>
      </c>
      <c r="B13" s="217" t="str">
        <f>'[8]T020447_1'!E14</f>
        <v>  </v>
      </c>
    </row>
    <row r="14" spans="1:2" s="97" customFormat="1" ht="23.25" customHeight="1">
      <c r="A14" s="216" t="s">
        <v>166</v>
      </c>
      <c r="B14" s="217">
        <f>'[8]T020447_1'!E15</f>
        <v>-26.2</v>
      </c>
    </row>
    <row r="15" spans="1:2" s="97" customFormat="1" ht="23.25" customHeight="1">
      <c r="A15" s="216" t="s">
        <v>167</v>
      </c>
      <c r="B15" s="217">
        <f>'[8]T020447_1'!E16</f>
        <v>42.6</v>
      </c>
    </row>
    <row r="16" spans="1:2" s="97" customFormat="1" ht="23.25" customHeight="1">
      <c r="A16" s="216" t="s">
        <v>168</v>
      </c>
      <c r="B16" s="217">
        <f>'[8]T020447_1'!E17</f>
        <v>-1.9</v>
      </c>
    </row>
    <row r="17" spans="1:2" s="97" customFormat="1" ht="23.25" customHeight="1">
      <c r="A17" s="216" t="s">
        <v>169</v>
      </c>
      <c r="B17" s="217" t="str">
        <f>'[8]T020447_1'!E18</f>
        <v>  </v>
      </c>
    </row>
    <row r="18" spans="1:4" s="97" customFormat="1" ht="22.5" customHeight="1">
      <c r="A18" s="216" t="s">
        <v>170</v>
      </c>
      <c r="B18" s="217">
        <f>'[8]T020447_1'!E19</f>
        <v>-5.5</v>
      </c>
      <c r="C18"/>
      <c r="D18" s="9"/>
    </row>
    <row r="19" spans="1:5" ht="22.5" customHeight="1">
      <c r="A19" s="216" t="s">
        <v>171</v>
      </c>
      <c r="B19" s="217">
        <f>'[8]T020447_1'!E20</f>
        <v>41.9</v>
      </c>
      <c r="E19" s="97"/>
    </row>
    <row r="20" spans="1:5" ht="22.5" customHeight="1">
      <c r="A20" s="216" t="s">
        <v>172</v>
      </c>
      <c r="B20" s="217">
        <f>'[8]T020447_1'!E21</f>
        <v>76.9</v>
      </c>
      <c r="E20" s="97"/>
    </row>
    <row r="21" spans="1:5" ht="22.5" customHeight="1">
      <c r="A21" s="216" t="s">
        <v>173</v>
      </c>
      <c r="B21" s="217">
        <f>'[8]T020447_1'!E22</f>
        <v>48.1</v>
      </c>
      <c r="E21" s="97"/>
    </row>
    <row r="22" spans="1:5" ht="22.5" customHeight="1">
      <c r="A22" s="216" t="s">
        <v>174</v>
      </c>
      <c r="B22" s="217">
        <f>'[8]T020447_1'!E23</f>
        <v>77.2</v>
      </c>
      <c r="E22" s="97"/>
    </row>
    <row r="23" spans="1:5" s="211" customFormat="1" ht="22.5" customHeight="1">
      <c r="A23" s="216" t="s">
        <v>175</v>
      </c>
      <c r="B23" s="217">
        <f>'[8]T020447_1'!E26</f>
        <v>16.6</v>
      </c>
      <c r="C23"/>
      <c r="D23" s="9"/>
      <c r="E23" s="97"/>
    </row>
    <row r="24" spans="1:5" s="211" customFormat="1" ht="22.5" customHeight="1">
      <c r="A24" s="216" t="s">
        <v>176</v>
      </c>
      <c r="B24" s="217">
        <f>'[8]T020447_1'!E27</f>
        <v>-4.2</v>
      </c>
      <c r="C24"/>
      <c r="D24" s="9"/>
      <c r="E24" s="97"/>
    </row>
    <row r="25" spans="1:5" s="211" customFormat="1" ht="22.5" customHeight="1">
      <c r="A25" s="216" t="s">
        <v>177</v>
      </c>
      <c r="B25" s="217">
        <f>'[8]T020447_1'!E28</f>
        <v>-16.1</v>
      </c>
      <c r="C25"/>
      <c r="D25" s="9"/>
      <c r="E25" s="97"/>
    </row>
    <row r="26" spans="1:5" ht="22.5" customHeight="1">
      <c r="A26" s="216" t="s">
        <v>178</v>
      </c>
      <c r="B26" s="217">
        <f>'[8]T020447_1'!E29</f>
        <v>24.5</v>
      </c>
      <c r="E26" s="97"/>
    </row>
    <row r="27" spans="1:5" ht="17.25">
      <c r="A27" s="216" t="s">
        <v>179</v>
      </c>
      <c r="B27" s="217" t="str">
        <f>'[8]T020447_1'!E30</f>
        <v>  </v>
      </c>
      <c r="E27" s="97"/>
    </row>
    <row r="28" spans="1:5" ht="17.25">
      <c r="A28" s="216" t="s">
        <v>180</v>
      </c>
      <c r="B28" s="217">
        <f>'[8]T020447_1'!E31</f>
        <v>34.5</v>
      </c>
      <c r="E28" s="97"/>
    </row>
    <row r="29" spans="1:5" ht="17.25">
      <c r="A29" s="216" t="s">
        <v>181</v>
      </c>
      <c r="B29" s="217">
        <f>'[8]T020447_1'!E32</f>
        <v>-54.8</v>
      </c>
      <c r="E29" s="97"/>
    </row>
    <row r="30" spans="1:5" ht="17.25">
      <c r="A30" s="216" t="s">
        <v>182</v>
      </c>
      <c r="B30" s="217">
        <f>'[8]T020447_1'!E33</f>
        <v>-2.5</v>
      </c>
      <c r="E30" s="97"/>
    </row>
    <row r="31" spans="1:5" ht="17.25">
      <c r="A31" s="218" t="s">
        <v>183</v>
      </c>
      <c r="B31" s="217">
        <f>'[8]T020447_1'!E34</f>
        <v>-36.7</v>
      </c>
      <c r="E31" s="97"/>
    </row>
  </sheetData>
  <sheetProtection/>
  <mergeCells count="1">
    <mergeCell ref="A1:B1"/>
  </mergeCells>
  <printOptions horizontalCentered="1"/>
  <pageMargins left="0.67" right="0.75" top="0.87" bottom="0.98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G16" sqref="G16"/>
    </sheetView>
  </sheetViews>
  <sheetFormatPr defaultColWidth="8.00390625" defaultRowHeight="14.25"/>
  <cols>
    <col min="1" max="1" width="25.50390625" style="0" customWidth="1"/>
    <col min="2" max="2" width="12.75390625" style="195" customWidth="1"/>
    <col min="3" max="3" width="16.75390625" style="0" customWidth="1"/>
    <col min="4" max="4" width="13.625" style="0" customWidth="1"/>
    <col min="5" max="5" width="9.125" style="0" customWidth="1"/>
    <col min="6" max="6" width="8.125" style="0" customWidth="1"/>
  </cols>
  <sheetData>
    <row r="1" spans="1:6" ht="24.75">
      <c r="A1" s="368" t="s">
        <v>184</v>
      </c>
      <c r="B1" s="368"/>
      <c r="C1" s="368"/>
      <c r="D1" s="368"/>
      <c r="E1" s="196"/>
      <c r="F1" s="196"/>
    </row>
    <row r="2" spans="1:6" ht="17.25">
      <c r="A2" s="119"/>
      <c r="B2" s="99"/>
      <c r="C2" s="119"/>
      <c r="D2" s="197"/>
      <c r="E2" s="198"/>
      <c r="F2" s="198"/>
    </row>
    <row r="3" spans="1:4" ht="36.75" customHeight="1">
      <c r="A3" s="121" t="s">
        <v>185</v>
      </c>
      <c r="B3" s="121" t="s">
        <v>136</v>
      </c>
      <c r="C3" s="199" t="s">
        <v>186</v>
      </c>
      <c r="D3" s="200" t="s">
        <v>121</v>
      </c>
    </row>
    <row r="4" spans="1:4" s="1" customFormat="1" ht="28.5" customHeight="1">
      <c r="A4" s="201" t="s">
        <v>187</v>
      </c>
      <c r="B4" s="202" t="s">
        <v>41</v>
      </c>
      <c r="C4" s="311">
        <f>'[13]1、X40034_2018年11月'!D5/10000</f>
        <v>175.5251</v>
      </c>
      <c r="D4" s="300">
        <f>'[13]1、X40034_2018年11月'!F5</f>
        <v>24.48</v>
      </c>
    </row>
    <row r="5" spans="1:7" ht="28.5" customHeight="1">
      <c r="A5" s="204" t="s">
        <v>188</v>
      </c>
      <c r="B5" s="205" t="s">
        <v>41</v>
      </c>
      <c r="C5" s="311">
        <f>'[13]1、X40034_2018年11月'!D6/10000</f>
        <v>125.5249</v>
      </c>
      <c r="D5" s="300">
        <f>'[13]1、X40034_2018年11月'!F6</f>
        <v>17.98</v>
      </c>
      <c r="F5" s="1"/>
      <c r="G5" s="1"/>
    </row>
    <row r="6" spans="1:7" ht="28.5" customHeight="1">
      <c r="A6" s="204" t="s">
        <v>189</v>
      </c>
      <c r="B6" s="206" t="s">
        <v>41</v>
      </c>
      <c r="C6" s="311">
        <f>'[13]1、X40034_2018年11月'!D7/10000</f>
        <v>29.422</v>
      </c>
      <c r="D6" s="300">
        <f>'[13]1、X40034_2018年11月'!F7</f>
        <v>65.89</v>
      </c>
      <c r="F6" s="1"/>
      <c r="G6" s="1"/>
    </row>
    <row r="7" spans="1:4" s="1" customFormat="1" ht="28.5" customHeight="1">
      <c r="A7" s="207" t="s">
        <v>58</v>
      </c>
      <c r="B7" s="208" t="s">
        <v>59</v>
      </c>
      <c r="C7" s="311">
        <f>'[13]1、X40034_2018年11月'!D8/10000</f>
        <v>526.6637</v>
      </c>
      <c r="D7" s="300">
        <f>'[13]1、X40034_2018年11月'!F8</f>
        <v>14.07</v>
      </c>
    </row>
    <row r="8" spans="1:7" ht="28.5" customHeight="1">
      <c r="A8" s="204" t="s">
        <v>188</v>
      </c>
      <c r="B8" s="206" t="s">
        <v>59</v>
      </c>
      <c r="C8" s="311">
        <f>'[13]1、X40034_2018年11月'!D9/10000</f>
        <v>464.2768</v>
      </c>
      <c r="D8" s="300">
        <f>'[13]1、X40034_2018年11月'!F9</f>
        <v>7.92</v>
      </c>
      <c r="F8" s="1"/>
      <c r="G8" s="1"/>
    </row>
    <row r="9" spans="1:7" ht="28.5" customHeight="1">
      <c r="A9" s="207" t="s">
        <v>60</v>
      </c>
      <c r="B9" s="208" t="s">
        <v>41</v>
      </c>
      <c r="C9" s="311">
        <f>'[13]1、X40034_2018年11月'!D10/10000</f>
        <v>311.18</v>
      </c>
      <c r="D9" s="300">
        <f>'[13]1、X40034_2018年11月'!F10</f>
        <v>38.37</v>
      </c>
      <c r="F9" s="1"/>
      <c r="G9" s="1"/>
    </row>
    <row r="10" spans="1:4" s="1" customFormat="1" ht="28.5" customHeight="1">
      <c r="A10" s="204" t="s">
        <v>188</v>
      </c>
      <c r="B10" s="206" t="s">
        <v>41</v>
      </c>
      <c r="C10" s="311">
        <f>'[13]1、X40034_2018年11月'!D11/10000</f>
        <v>259.4496</v>
      </c>
      <c r="D10" s="300">
        <f>'[13]1、X40034_2018年11月'!F11</f>
        <v>27.7</v>
      </c>
    </row>
    <row r="11" spans="1:8" ht="28.5" customHeight="1">
      <c r="A11" s="207" t="s">
        <v>190</v>
      </c>
      <c r="B11" s="208" t="s">
        <v>59</v>
      </c>
      <c r="C11" s="311">
        <f>'[13]1、X40034_2018年11月'!D12/10000</f>
        <v>2172.7279</v>
      </c>
      <c r="D11" s="300">
        <f>'[13]1、X40034_2018年11月'!F12</f>
        <v>28.69</v>
      </c>
      <c r="F11" s="1"/>
      <c r="G11" s="1"/>
      <c r="H11" s="1"/>
    </row>
    <row r="12" spans="1:8" ht="28.5" customHeight="1">
      <c r="A12" s="204" t="s">
        <v>188</v>
      </c>
      <c r="B12" s="206" t="s">
        <v>59</v>
      </c>
      <c r="C12" s="311">
        <f>'[13]1、X40034_2018年11月'!D13/10000</f>
        <v>1709.4368</v>
      </c>
      <c r="D12" s="300">
        <f>'[13]1、X40034_2018年11月'!F13</f>
        <v>31.46</v>
      </c>
      <c r="F12" s="1"/>
      <c r="G12" s="1"/>
      <c r="H12" s="1"/>
    </row>
    <row r="13" spans="1:4" s="1" customFormat="1" ht="28.5" customHeight="1">
      <c r="A13" s="207" t="s">
        <v>191</v>
      </c>
      <c r="B13" s="208" t="s">
        <v>59</v>
      </c>
      <c r="C13" s="311">
        <f>'[13]1、X40034_2018年11月'!D14/10000</f>
        <v>781.6863</v>
      </c>
      <c r="D13" s="300">
        <f>'[13]1、X40034_2018年11月'!F14</f>
        <v>58</v>
      </c>
    </row>
    <row r="14" spans="1:8" ht="28.5" customHeight="1">
      <c r="A14" s="204" t="s">
        <v>188</v>
      </c>
      <c r="B14" s="206" t="s">
        <v>59</v>
      </c>
      <c r="C14" s="311">
        <f>'[13]1、X40034_2018年11月'!D15/10000</f>
        <v>642.0336</v>
      </c>
      <c r="D14" s="300">
        <f>'[13]1、X40034_2018年11月'!F15</f>
        <v>64.38</v>
      </c>
      <c r="F14" s="1"/>
      <c r="G14" s="1"/>
      <c r="H14" s="1"/>
    </row>
    <row r="15" spans="1:8" ht="28.5" customHeight="1">
      <c r="A15" s="207" t="s">
        <v>192</v>
      </c>
      <c r="B15" s="208" t="s">
        <v>59</v>
      </c>
      <c r="C15" s="311">
        <f>'[13]1、X40034_2018年11月'!D16/10000</f>
        <v>114.4344</v>
      </c>
      <c r="D15" s="300">
        <f>'[13]1、X40034_2018年11月'!F16</f>
        <v>-27.66</v>
      </c>
      <c r="F15" s="1"/>
      <c r="G15" s="1"/>
      <c r="H15" s="1"/>
    </row>
    <row r="16" spans="1:7" ht="28.5" customHeight="1">
      <c r="A16" s="204" t="s">
        <v>188</v>
      </c>
      <c r="B16" s="206" t="s">
        <v>59</v>
      </c>
      <c r="C16" s="311">
        <f>'[13]1、X40034_2018年11月'!D17/10000</f>
        <v>87.9651</v>
      </c>
      <c r="D16" s="300">
        <f>'[13]1、X40034_2018年11月'!F17</f>
        <v>-31.94</v>
      </c>
      <c r="F16" s="1"/>
      <c r="G16" s="1"/>
    </row>
    <row r="17" spans="1:7" ht="28.5" customHeight="1">
      <c r="A17" s="207" t="s">
        <v>193</v>
      </c>
      <c r="B17" s="208" t="s">
        <v>59</v>
      </c>
      <c r="C17" s="311">
        <v>117.2449</v>
      </c>
      <c r="D17" s="300">
        <v>-35.13</v>
      </c>
      <c r="F17" s="1"/>
      <c r="G17" s="1"/>
    </row>
    <row r="18" spans="1:7" ht="28.5" customHeight="1">
      <c r="A18" s="209" t="s">
        <v>188</v>
      </c>
      <c r="B18" s="210" t="s">
        <v>59</v>
      </c>
      <c r="C18" s="311">
        <v>59.4749</v>
      </c>
      <c r="D18" s="300">
        <v>-45.33</v>
      </c>
      <c r="F18" s="1"/>
      <c r="G18" s="1"/>
    </row>
    <row r="19" spans="1:4" ht="17.25">
      <c r="A19" s="119"/>
      <c r="B19" s="99"/>
      <c r="C19" s="119"/>
      <c r="D19" s="119"/>
    </row>
    <row r="20" spans="1:4" ht="17.25">
      <c r="A20" s="119"/>
      <c r="B20" s="99"/>
      <c r="C20" s="119"/>
      <c r="D20" s="119"/>
    </row>
    <row r="21" spans="1:4" ht="17.25">
      <c r="A21" s="119"/>
      <c r="B21" s="99"/>
      <c r="C21" s="119"/>
      <c r="D21" s="119"/>
    </row>
    <row r="22" spans="1:4" ht="17.25">
      <c r="A22" s="119"/>
      <c r="B22" s="99"/>
      <c r="C22" s="119"/>
      <c r="D22" s="119"/>
    </row>
    <row r="23" spans="1:4" ht="17.25">
      <c r="A23" s="119"/>
      <c r="B23" s="99"/>
      <c r="C23" s="119"/>
      <c r="D23" s="119"/>
    </row>
    <row r="24" spans="1:4" ht="17.25">
      <c r="A24" s="119"/>
      <c r="B24" s="99"/>
      <c r="C24" s="119"/>
      <c r="D24" s="119"/>
    </row>
    <row r="25" spans="1:4" ht="17.25">
      <c r="A25" s="119"/>
      <c r="B25" s="99"/>
      <c r="C25" s="119"/>
      <c r="D25" s="119"/>
    </row>
    <row r="26" spans="1:4" ht="17.25">
      <c r="A26" s="119"/>
      <c r="B26" s="99"/>
      <c r="C26" s="119"/>
      <c r="D26" s="119"/>
    </row>
    <row r="27" spans="1:4" ht="17.25">
      <c r="A27" s="119"/>
      <c r="B27" s="99"/>
      <c r="C27" s="119"/>
      <c r="D27" s="119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Windows 用户</cp:lastModifiedBy>
  <cp:lastPrinted>2018-12-21T02:05:13Z</cp:lastPrinted>
  <dcterms:created xsi:type="dcterms:W3CDTF">2003-01-07T10:46:14Z</dcterms:created>
  <dcterms:modified xsi:type="dcterms:W3CDTF">2018-12-24T03:02:22Z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