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4240" windowHeight="12480" tabRatio="204"/>
  </bookViews>
  <sheets>
    <sheet name="分配表" sheetId="8" r:id="rId1"/>
  </sheets>
  <definedNames>
    <definedName name="_xlnm._FilterDatabase" localSheetId="0" hidden="1">分配表!$A$7:$V$150</definedName>
    <definedName name="_xlnm.Print_Titles" localSheetId="0">分配表!$4:$5</definedName>
  </definedNames>
  <calcPr calcId="114210" fullCalcOnLoad="1"/>
</workbook>
</file>

<file path=xl/calcChain.xml><?xml version="1.0" encoding="utf-8"?>
<calcChain xmlns="http://schemas.openxmlformats.org/spreadsheetml/2006/main">
  <c r="U11" i="8"/>
  <c r="T11"/>
  <c r="S11"/>
  <c r="U10"/>
  <c r="T10"/>
  <c r="S10"/>
  <c r="U9"/>
  <c r="T9"/>
  <c r="S9"/>
  <c r="U8"/>
  <c r="T8"/>
  <c r="S8"/>
  <c r="U7"/>
  <c r="T7"/>
  <c r="S7"/>
  <c r="U6"/>
  <c r="T6"/>
  <c r="S6"/>
  <c r="R6"/>
  <c r="Q6"/>
  <c r="P6"/>
  <c r="O6"/>
  <c r="N6"/>
  <c r="M6"/>
  <c r="L6"/>
  <c r="K6"/>
  <c r="F6"/>
  <c r="E6"/>
  <c r="D6"/>
  <c r="C6"/>
</calcChain>
</file>

<file path=xl/sharedStrings.xml><?xml version="1.0" encoding="utf-8"?>
<sst xmlns="http://schemas.openxmlformats.org/spreadsheetml/2006/main" count="46" uniqueCount="33">
  <si>
    <t>附件</t>
  </si>
  <si>
    <t>2020年乡村中小学教师人才津贴补助资金分配表（含市本级2019至2020年配套）</t>
  </si>
  <si>
    <t>单位：万元</t>
  </si>
  <si>
    <t>县市区/单位</t>
  </si>
  <si>
    <t>类别</t>
  </si>
  <si>
    <t>2020年度符合条件的教师人数</t>
  </si>
  <si>
    <t>各级分担比例</t>
  </si>
  <si>
    <t>2020年度资金需求</t>
  </si>
  <si>
    <t>2019年9-12月份资金需求</t>
  </si>
  <si>
    <t>2020年度已下达中央及省级资金
岳财预〔2020〕47号</t>
  </si>
  <si>
    <t>本次下达</t>
  </si>
  <si>
    <t>备注</t>
  </si>
  <si>
    <t>小计</t>
  </si>
  <si>
    <t>自然村寨学校及教学点</t>
  </si>
  <si>
    <t>村委会所在地学校</t>
  </si>
  <si>
    <t>乡镇政府所在地（不含街道、城关镇）</t>
  </si>
  <si>
    <t>档次</t>
  </si>
  <si>
    <t>省级分担比例</t>
  </si>
  <si>
    <t>市</t>
  </si>
  <si>
    <t>区</t>
  </si>
  <si>
    <t>省级</t>
  </si>
  <si>
    <t>市县</t>
  </si>
  <si>
    <t>2020年度省级资金</t>
  </si>
  <si>
    <t>2020年度市级配套资金</t>
  </si>
  <si>
    <t>2019年9—12月市级配套资金</t>
  </si>
  <si>
    <t>市本级辖区小计</t>
  </si>
  <si>
    <t>岳阳楼区</t>
  </si>
  <si>
    <t>非贫困地区</t>
  </si>
  <si>
    <t>二档</t>
  </si>
  <si>
    <t>云溪区</t>
  </si>
  <si>
    <t>君山区</t>
  </si>
  <si>
    <t>屈原管理区</t>
  </si>
  <si>
    <t>经济技术开发区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</si>
</sst>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"/>
  </numFmts>
  <fonts count="13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22"/>
      <name val="黑体"/>
      <family val="3"/>
      <charset val="134"/>
    </font>
    <font>
      <sz val="28"/>
      <name val="方正小标宋简体"/>
      <family val="4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9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9" fontId="4" fillId="0" borderId="2" xfId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9" fontId="9" fillId="0" borderId="2" xfId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9" fillId="0" borderId="2" xfId="1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 indent="1"/>
    </xf>
    <xf numFmtId="49" fontId="4" fillId="0" borderId="2" xfId="0" applyNumberFormat="1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9" fontId="9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6">
    <cellStyle name="百分比" xfId="1" builtinId="5"/>
    <cellStyle name="百分比 2" xfId="2"/>
    <cellStyle name="常规" xfId="0" builtinId="0"/>
    <cellStyle name="常规 2" xfId="3"/>
    <cellStyle name="常规 3" xfId="4"/>
    <cellStyle name="常规 4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="85" zoomScaleNormal="85" workbookViewId="0">
      <pane xSplit="3" ySplit="6" topLeftCell="E7" activePane="bottomRight" state="frozen"/>
      <selection pane="topRight"/>
      <selection pane="bottomLeft"/>
      <selection pane="bottomRight" activeCell="U3" sqref="U3:V3"/>
    </sheetView>
  </sheetViews>
  <sheetFormatPr defaultRowHeight="20.100000000000001" customHeight="1"/>
  <cols>
    <col min="1" max="1" width="20" style="2" customWidth="1"/>
    <col min="2" max="2" width="13.25" style="3" customWidth="1"/>
    <col min="3" max="3" width="9.25" style="4" customWidth="1"/>
    <col min="4" max="4" width="10" style="5" customWidth="1"/>
    <col min="5" max="5" width="10.5" style="6" customWidth="1"/>
    <col min="6" max="6" width="14.5" style="6" customWidth="1"/>
    <col min="7" max="7" width="7.625" style="6" customWidth="1"/>
    <col min="8" max="8" width="7.75" style="4" customWidth="1"/>
    <col min="9" max="10" width="7.75" style="5" customWidth="1"/>
    <col min="11" max="11" width="9.75" style="5" customWidth="1"/>
    <col min="12" max="14" width="9.375" style="7" customWidth="1"/>
    <col min="15" max="16" width="8.25" style="7" customWidth="1"/>
    <col min="17" max="17" width="12" style="7" customWidth="1"/>
    <col min="18" max="18" width="8.75" style="7" customWidth="1"/>
    <col min="19" max="19" width="9.625" style="8" customWidth="1"/>
    <col min="20" max="20" width="11.75" style="8" customWidth="1"/>
    <col min="21" max="21" width="9.625" style="8" customWidth="1"/>
    <col min="22" max="22" width="12.125" style="8" customWidth="1"/>
    <col min="23" max="16384" width="9" style="6"/>
  </cols>
  <sheetData>
    <row r="1" spans="1:22" ht="42.75" customHeight="1">
      <c r="A1" s="28" t="s">
        <v>0</v>
      </c>
    </row>
    <row r="2" spans="1:22" ht="58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33.75" customHeight="1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1" t="s">
        <v>2</v>
      </c>
      <c r="V3" s="31"/>
    </row>
    <row r="4" spans="1:22" ht="42.75" customHeight="1">
      <c r="A4" s="33" t="s">
        <v>3</v>
      </c>
      <c r="B4" s="34" t="s">
        <v>4</v>
      </c>
      <c r="C4" s="32" t="s">
        <v>5</v>
      </c>
      <c r="D4" s="32"/>
      <c r="E4" s="32"/>
      <c r="F4" s="32"/>
      <c r="G4" s="32" t="s">
        <v>6</v>
      </c>
      <c r="H4" s="32"/>
      <c r="I4" s="32"/>
      <c r="J4" s="32"/>
      <c r="K4" s="32" t="s">
        <v>7</v>
      </c>
      <c r="L4" s="32"/>
      <c r="M4" s="32"/>
      <c r="N4" s="32" t="s">
        <v>8</v>
      </c>
      <c r="O4" s="32"/>
      <c r="P4" s="32"/>
      <c r="Q4" s="32" t="s">
        <v>9</v>
      </c>
      <c r="R4" s="32" t="s">
        <v>10</v>
      </c>
      <c r="S4" s="32"/>
      <c r="T4" s="32"/>
      <c r="U4" s="32"/>
      <c r="V4" s="29" t="s">
        <v>11</v>
      </c>
    </row>
    <row r="5" spans="1:22" s="1" customFormat="1" ht="55.5" customHeight="1">
      <c r="A5" s="33"/>
      <c r="B5" s="34"/>
      <c r="C5" s="20" t="s">
        <v>12</v>
      </c>
      <c r="D5" s="18" t="s">
        <v>13</v>
      </c>
      <c r="E5" s="18" t="s">
        <v>14</v>
      </c>
      <c r="F5" s="18" t="s">
        <v>15</v>
      </c>
      <c r="G5" s="21" t="s">
        <v>16</v>
      </c>
      <c r="H5" s="20" t="s">
        <v>17</v>
      </c>
      <c r="I5" s="20" t="s">
        <v>18</v>
      </c>
      <c r="J5" s="20" t="s">
        <v>19</v>
      </c>
      <c r="K5" s="22" t="s">
        <v>12</v>
      </c>
      <c r="L5" s="23" t="s">
        <v>20</v>
      </c>
      <c r="M5" s="23" t="s">
        <v>21</v>
      </c>
      <c r="N5" s="22" t="s">
        <v>12</v>
      </c>
      <c r="O5" s="23" t="s">
        <v>20</v>
      </c>
      <c r="P5" s="23" t="s">
        <v>21</v>
      </c>
      <c r="Q5" s="32"/>
      <c r="R5" s="20" t="s">
        <v>22</v>
      </c>
      <c r="S5" s="20" t="s">
        <v>23</v>
      </c>
      <c r="T5" s="20" t="s">
        <v>24</v>
      </c>
      <c r="U5" s="20" t="s">
        <v>12</v>
      </c>
      <c r="V5" s="29"/>
    </row>
    <row r="6" spans="1:22" ht="30.75" customHeight="1">
      <c r="A6" s="24" t="s">
        <v>25</v>
      </c>
      <c r="B6" s="25"/>
      <c r="C6" s="11">
        <f t="shared" ref="C6:U6" si="0">SUM(C7:C11)</f>
        <v>1533</v>
      </c>
      <c r="D6" s="11">
        <f t="shared" si="0"/>
        <v>28</v>
      </c>
      <c r="E6" s="11">
        <f t="shared" si="0"/>
        <v>566</v>
      </c>
      <c r="F6" s="11">
        <f t="shared" si="0"/>
        <v>939</v>
      </c>
      <c r="G6" s="11"/>
      <c r="H6" s="11"/>
      <c r="I6" s="11"/>
      <c r="J6" s="11"/>
      <c r="K6" s="12">
        <f t="shared" si="0"/>
        <v>383</v>
      </c>
      <c r="L6" s="12">
        <f t="shared" si="0"/>
        <v>166</v>
      </c>
      <c r="M6" s="12">
        <f t="shared" si="0"/>
        <v>217</v>
      </c>
      <c r="N6" s="12">
        <f t="shared" si="0"/>
        <v>127.62</v>
      </c>
      <c r="O6" s="12">
        <f t="shared" si="0"/>
        <v>55.26</v>
      </c>
      <c r="P6" s="12">
        <f t="shared" si="0"/>
        <v>72.36</v>
      </c>
      <c r="Q6" s="12">
        <f t="shared" si="0"/>
        <v>133</v>
      </c>
      <c r="R6" s="12">
        <f t="shared" si="0"/>
        <v>33</v>
      </c>
      <c r="S6" s="12">
        <f t="shared" si="0"/>
        <v>81.84</v>
      </c>
      <c r="T6" s="12">
        <f t="shared" si="0"/>
        <v>27.2592</v>
      </c>
      <c r="U6" s="12">
        <f t="shared" si="0"/>
        <v>142.0992</v>
      </c>
      <c r="V6" s="18"/>
    </row>
    <row r="7" spans="1:22" ht="30.75" customHeight="1">
      <c r="A7" s="26" t="s">
        <v>26</v>
      </c>
      <c r="B7" s="19" t="s">
        <v>27</v>
      </c>
      <c r="C7" s="13">
        <v>85</v>
      </c>
      <c r="D7" s="13"/>
      <c r="E7" s="13">
        <v>85</v>
      </c>
      <c r="F7" s="13"/>
      <c r="G7" s="19" t="s">
        <v>28</v>
      </c>
      <c r="H7" s="14">
        <v>0.4</v>
      </c>
      <c r="I7" s="14">
        <v>0.24</v>
      </c>
      <c r="J7" s="14">
        <v>0.36</v>
      </c>
      <c r="K7" s="15">
        <v>31</v>
      </c>
      <c r="L7" s="15">
        <v>12</v>
      </c>
      <c r="M7" s="15">
        <v>19</v>
      </c>
      <c r="N7" s="15">
        <v>10.199999999999999</v>
      </c>
      <c r="O7" s="15">
        <v>4.08</v>
      </c>
      <c r="P7" s="16">
        <v>6.12</v>
      </c>
      <c r="Q7" s="15">
        <v>10</v>
      </c>
      <c r="R7" s="17">
        <v>2</v>
      </c>
      <c r="S7" s="17">
        <f>I7*K7</f>
        <v>7.44</v>
      </c>
      <c r="T7" s="17">
        <f>I7*N7</f>
        <v>2.448</v>
      </c>
      <c r="U7" s="16">
        <f>R7+S7+T7</f>
        <v>11.888</v>
      </c>
      <c r="V7" s="18"/>
    </row>
    <row r="8" spans="1:22" ht="30.75" customHeight="1">
      <c r="A8" s="27" t="s">
        <v>29</v>
      </c>
      <c r="B8" s="19" t="s">
        <v>27</v>
      </c>
      <c r="C8" s="13">
        <v>478</v>
      </c>
      <c r="D8" s="13">
        <v>7</v>
      </c>
      <c r="E8" s="13">
        <v>136</v>
      </c>
      <c r="F8" s="13">
        <v>335</v>
      </c>
      <c r="G8" s="19" t="s">
        <v>28</v>
      </c>
      <c r="H8" s="14">
        <v>0.4</v>
      </c>
      <c r="I8" s="14">
        <v>0.24</v>
      </c>
      <c r="J8" s="14">
        <v>0.36</v>
      </c>
      <c r="K8" s="15">
        <v>112</v>
      </c>
      <c r="L8" s="15">
        <v>45</v>
      </c>
      <c r="M8" s="15">
        <v>67</v>
      </c>
      <c r="N8" s="15">
        <v>37.26</v>
      </c>
      <c r="O8" s="15">
        <v>14.904</v>
      </c>
      <c r="P8" s="16">
        <v>22.356000000000002</v>
      </c>
      <c r="Q8" s="15">
        <v>36</v>
      </c>
      <c r="R8" s="17">
        <v>9</v>
      </c>
      <c r="S8" s="17">
        <f>I8*K8</f>
        <v>26.88</v>
      </c>
      <c r="T8" s="17">
        <f>I8*N8</f>
        <v>8.9423999999999992</v>
      </c>
      <c r="U8" s="16">
        <f>R8+S8+T8</f>
        <v>44.822400000000002</v>
      </c>
      <c r="V8" s="18"/>
    </row>
    <row r="9" spans="1:22" ht="30.75" customHeight="1">
      <c r="A9" s="26" t="s">
        <v>30</v>
      </c>
      <c r="B9" s="19" t="s">
        <v>27</v>
      </c>
      <c r="C9" s="13">
        <v>564</v>
      </c>
      <c r="D9" s="13"/>
      <c r="E9" s="13">
        <v>183</v>
      </c>
      <c r="F9" s="13">
        <v>381</v>
      </c>
      <c r="G9" s="19" t="s">
        <v>28</v>
      </c>
      <c r="H9" s="14">
        <v>0.4</v>
      </c>
      <c r="I9" s="14">
        <v>0.24</v>
      </c>
      <c r="J9" s="14">
        <v>0.36</v>
      </c>
      <c r="K9" s="15">
        <v>134</v>
      </c>
      <c r="L9" s="15">
        <v>54</v>
      </c>
      <c r="M9" s="15">
        <v>80</v>
      </c>
      <c r="N9" s="15">
        <v>44.82</v>
      </c>
      <c r="O9" s="15">
        <v>17.928000000000001</v>
      </c>
      <c r="P9" s="16">
        <v>26.891999999999999</v>
      </c>
      <c r="Q9" s="15">
        <v>43</v>
      </c>
      <c r="R9" s="17">
        <v>11</v>
      </c>
      <c r="S9" s="17">
        <f>I9*K9</f>
        <v>32.159999999999997</v>
      </c>
      <c r="T9" s="17">
        <f>I9*N9</f>
        <v>10.7568</v>
      </c>
      <c r="U9" s="16">
        <f>R9+S9+T9</f>
        <v>53.916800000000002</v>
      </c>
      <c r="V9" s="18"/>
    </row>
    <row r="10" spans="1:22" ht="30.75" customHeight="1">
      <c r="A10" s="26" t="s">
        <v>31</v>
      </c>
      <c r="B10" s="19" t="s">
        <v>27</v>
      </c>
      <c r="C10" s="13">
        <v>148</v>
      </c>
      <c r="D10" s="13"/>
      <c r="E10" s="13">
        <v>86</v>
      </c>
      <c r="F10" s="13">
        <v>62</v>
      </c>
      <c r="G10" s="19" t="s">
        <v>28</v>
      </c>
      <c r="H10" s="14">
        <v>0.7</v>
      </c>
      <c r="I10" s="14"/>
      <c r="J10" s="14">
        <v>0.3</v>
      </c>
      <c r="K10" s="15">
        <v>42</v>
      </c>
      <c r="L10" s="15">
        <v>29</v>
      </c>
      <c r="M10" s="15">
        <v>13</v>
      </c>
      <c r="N10" s="15">
        <v>14.04</v>
      </c>
      <c r="O10" s="15">
        <v>9.8279999999999994</v>
      </c>
      <c r="P10" s="16">
        <v>4.2119999999999997</v>
      </c>
      <c r="Q10" s="15">
        <v>24</v>
      </c>
      <c r="R10" s="17">
        <v>5</v>
      </c>
      <c r="S10" s="17">
        <f>I10*K10</f>
        <v>0</v>
      </c>
      <c r="T10" s="17">
        <f>I10*N10</f>
        <v>0</v>
      </c>
      <c r="U10" s="16">
        <f>R10+S10+T10</f>
        <v>5</v>
      </c>
      <c r="V10" s="18"/>
    </row>
    <row r="11" spans="1:22" ht="30.75" customHeight="1">
      <c r="A11" s="26" t="s">
        <v>32</v>
      </c>
      <c r="B11" s="19" t="s">
        <v>27</v>
      </c>
      <c r="C11" s="13">
        <v>258</v>
      </c>
      <c r="D11" s="13">
        <v>21</v>
      </c>
      <c r="E11" s="13">
        <v>76</v>
      </c>
      <c r="F11" s="13">
        <v>161</v>
      </c>
      <c r="G11" s="21" t="s">
        <v>28</v>
      </c>
      <c r="H11" s="14">
        <v>0.4</v>
      </c>
      <c r="I11" s="14">
        <v>0.24</v>
      </c>
      <c r="J11" s="14">
        <v>0.36</v>
      </c>
      <c r="K11" s="15">
        <v>64</v>
      </c>
      <c r="L11" s="15">
        <v>26</v>
      </c>
      <c r="M11" s="15">
        <v>38</v>
      </c>
      <c r="N11" s="15">
        <v>21.3</v>
      </c>
      <c r="O11" s="15">
        <v>8.52</v>
      </c>
      <c r="P11" s="16">
        <v>12.78</v>
      </c>
      <c r="Q11" s="15">
        <v>20</v>
      </c>
      <c r="R11" s="17">
        <v>6</v>
      </c>
      <c r="S11" s="17">
        <f>I11*K11</f>
        <v>15.36</v>
      </c>
      <c r="T11" s="17">
        <f>I11*N11</f>
        <v>5.1120000000000001</v>
      </c>
      <c r="U11" s="16">
        <f>R11+S11+T11</f>
        <v>26.472000000000001</v>
      </c>
      <c r="V11" s="18"/>
    </row>
  </sheetData>
  <mergeCells count="11">
    <mergeCell ref="Q4:Q5"/>
    <mergeCell ref="V4:V5"/>
    <mergeCell ref="A2:V2"/>
    <mergeCell ref="U3:V3"/>
    <mergeCell ref="C4:F4"/>
    <mergeCell ref="G4:J4"/>
    <mergeCell ref="K4:M4"/>
    <mergeCell ref="N4:P4"/>
    <mergeCell ref="R4:U4"/>
    <mergeCell ref="A4:A5"/>
    <mergeCell ref="B4:B5"/>
  </mergeCells>
  <phoneticPr fontId="7" type="noConversion"/>
  <printOptions horizontalCentered="1"/>
  <pageMargins left="0.51181102362204722" right="0.51181102362204722" top="0.98425196850393704" bottom="0.51181102362204722" header="0.15748031496062992" footer="0.51181102362204722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分配表</vt:lpstr>
      <vt:lpstr>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政工科</dc:creator>
  <cp:lastModifiedBy>Administrator</cp:lastModifiedBy>
  <cp:lastPrinted>2020-11-25T02:46:00Z</cp:lastPrinted>
  <dcterms:created xsi:type="dcterms:W3CDTF">2019-06-03T00:42:00Z</dcterms:created>
  <dcterms:modified xsi:type="dcterms:W3CDTF">2020-11-25T02:46:05Z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