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67" windowHeight="9980" tabRatio="892" firstSheet="1"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'g06一般公共预算财政拨款基本支出决算表'!$A$1:$F$59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<sst xmlns="http://schemas.openxmlformats.org/spreadsheetml/2006/main" count="292" uniqueCount="184">
  <si>
    <t>收入支出决算总表</t>
  </si>
  <si>
    <t>公开01表</t>
  </si>
  <si>
    <t>部门：岳阳经济技术开发区办公室</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</si>
  <si>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</si>
  <si>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</si>
  <si>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</si>
  <si>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</si>
  <si>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</si>
  <si>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</si>
  <si>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</si>
  <si>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</si>
  <si>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</si>
  <si>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</si>
  <si>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</si>
  <si>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</si>
  <si>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</si>
  <si>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</si>
  <si>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</si>
  <si>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</si>
  <si>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</si>
  <si>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</si>
  <si>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</si>
  <si>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</si>
  <si>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</si>
  <si>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</si>
  <si>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</si>
  <si>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</si>
  <si>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</si>
  <si>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</si>
  <si>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</si>
  <si>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</si>
  <si>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</si>
  <si>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</si>
  <si>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</si>
  <si>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</si>
  <si>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</si>
  <si>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</si>
  <si>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</si>
  <si>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</si>
  <si>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</si>
  <si>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</si>
  <si>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</si>
  <si>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</si>
  <si>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</si>
  <si>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</si>
  <si>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</si>
  <si>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</si>
  <si>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</si>
  <si>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</si>
  <si>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</si>
  <si>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</si>
  <si>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</si>
  <si>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</si>
  <si>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</si>
  <si>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</si>
  <si>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</si>
  <si>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</si>
  <si>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</si>
  <si>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</si>
  <si>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部门：</t>
  </si>
  <si>
    <t>岳阳经济技术开发区办公室</t>
  </si>
  <si>
    <t>财政拨款收入</t>
  </si>
  <si>
    <t>上级补助收入</t>
  </si>
  <si>
    <t>事业收入</t>
  </si>
  <si>
    <t>经营收入</t>
  </si>
  <si>
    <t>附属单位上缴收入</t>
  </si>
  <si>
    <t>其他收入</t>
  </si>
  <si>
    <t>功能分类科目编码</t>
  </si>
  <si>
    <t>科目名称</t>
  </si>
  <si>
    <t>栏次</t>
  </si>
  <si>
    <t>行政运行</t>
  </si>
  <si>
    <t>一般行政管理事务</t>
  </si>
  <si>
    <t>机关服务</t>
  </si>
  <si>
    <t>专项业务活动</t>
  </si>
  <si>
    <t>信息事务</t>
  </si>
  <si>
    <t>其他一般公共服务支出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</si>
  <si>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</si>
  <si>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</si>
  <si>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</si>
  <si>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</si>
  <si>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</si>
  <si>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</si>
  <si>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</si>
  <si>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</si>
  <si>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</si>
  <si>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</si>
  <si>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</si>
  <si>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</si>
  <si>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</si>
  <si>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</si>
  <si>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</si>
  <si>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</si>
  <si>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</si>
  <si>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</si>
  <si>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</si>
  <si>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</si>
  <si>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</si>
  <si>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</si>
  <si>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</si>
  <si>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</si>
  <si>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</si>
  <si>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</si>
  <si>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</si>
  <si>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</si>
  <si>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</si>
  <si>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</si>
  <si>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</si>
  <si>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工资福利支出</t>
  </si>
  <si>
    <t>基本工资</t>
  </si>
  <si>
    <t>津贴补贴</t>
  </si>
  <si>
    <t>社会保障缴费</t>
  </si>
  <si>
    <t>伙食补助费</t>
  </si>
  <si>
    <t xml:space="preserve">  绩效工资</t>
  </si>
  <si>
    <t xml:space="preserve">  其他工资福利支出</t>
  </si>
  <si>
    <t>商品和服务支出</t>
  </si>
  <si>
    <t>办公费</t>
  </si>
  <si>
    <t>印刷费</t>
  </si>
  <si>
    <t>水费</t>
  </si>
  <si>
    <t>电费</t>
  </si>
  <si>
    <t>邮电费</t>
  </si>
  <si>
    <t>取暖费</t>
  </si>
  <si>
    <t>物业管理费</t>
  </si>
  <si>
    <t>差旅费</t>
  </si>
  <si>
    <t>因公出国（境）费用</t>
  </si>
  <si>
    <t>维修（护）费</t>
  </si>
  <si>
    <t>租赁费</t>
  </si>
  <si>
    <t>会议费</t>
  </si>
  <si>
    <t>培训费</t>
  </si>
  <si>
    <t>公务接待费</t>
  </si>
  <si>
    <t>专用材料费</t>
  </si>
  <si>
    <t>劳务费</t>
  </si>
  <si>
    <t>委托业务费</t>
  </si>
  <si>
    <t>工会经费</t>
  </si>
  <si>
    <t>福利费</t>
  </si>
  <si>
    <t>公务用车运行维护费</t>
  </si>
  <si>
    <t>其他商品和服务支出</t>
  </si>
  <si>
    <t>对个人和家庭的补助</t>
  </si>
  <si>
    <t>离休费</t>
  </si>
  <si>
    <t>退休费</t>
  </si>
  <si>
    <t>抚恤金</t>
  </si>
  <si>
    <t>生活补助</t>
  </si>
  <si>
    <t>医疗费</t>
  </si>
  <si>
    <t>奖励金</t>
  </si>
  <si>
    <t>住房公积金</t>
  </si>
  <si>
    <t>购房补贴</t>
  </si>
  <si>
    <t>其他对个人和家庭的补助</t>
  </si>
  <si>
    <t>其他资本性支出</t>
  </si>
  <si>
    <t>房屋建筑物购建</t>
  </si>
  <si>
    <t>办公设备购置</t>
  </si>
  <si>
    <t>专用设备购置</t>
  </si>
  <si>
    <t xml:space="preserve">  基础设施建设</t>
  </si>
  <si>
    <t xml:space="preserve">  大型修缮</t>
  </si>
  <si>
    <t xml:space="preserve">  信息网络及软件购置更新</t>
  </si>
  <si>
    <t xml:space="preserve">  其他资本性支出</t>
  </si>
  <si>
    <t>拨出经费</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</si>
  <si>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</si>
  <si>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</si>
  <si>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0"/>
      </rPr>
      <t>表</t>
    </r>
  </si>
  <si>
    <t>部门名称：岳阳经济技术开发区办公室</t>
  </si>
  <si>
    <t>金额单位：万元</t>
  </si>
  <si>
    <t>项目</t>
  </si>
  <si>
    <t>一、支出合计</t>
  </si>
  <si>
    <r>
      <rPr>
        <sz val="12"/>
        <rFont val="宋体"/>
        <family val="0"/>
      </rPr>
      <t>1.</t>
    </r>
    <r>
      <rPr>
        <sz val="11"/>
        <rFont val="仿宋_GB2312"/>
        <family val="0"/>
      </rPr>
      <t>因公出国（境）费</t>
    </r>
  </si>
  <si>
    <r>
      <rPr>
        <sz val="12"/>
        <rFont val="宋体"/>
        <family val="0"/>
      </rPr>
      <t>2.</t>
    </r>
    <r>
      <rPr>
        <sz val="11"/>
        <rFont val="仿宋_GB2312"/>
        <family val="0"/>
      </rPr>
      <t>公务用车购置及运行维护费</t>
    </r>
  </si>
  <si>
    <r>
      <rPr>
        <sz val="12"/>
        <rFont val="宋体"/>
        <family val="0"/>
      </rPr>
      <t>（1）</t>
    </r>
    <r>
      <rPr>
        <sz val="11"/>
        <rFont val="仿宋_GB2312"/>
        <family val="0"/>
      </rPr>
      <t>公务用车购置费</t>
    </r>
  </si>
  <si>
    <r>
      <rPr>
        <sz val="12"/>
        <rFont val="宋体"/>
        <family val="0"/>
      </rPr>
      <t>（2）</t>
    </r>
    <r>
      <rPr>
        <sz val="11"/>
        <rFont val="仿宋_GB2312"/>
        <family val="0"/>
      </rPr>
      <t>公务用车运行维护费</t>
    </r>
  </si>
  <si>
    <r>
      <rPr>
        <sz val="12"/>
        <rFont val="宋体"/>
        <family val="0"/>
      </rPr>
      <t>3.</t>
    </r>
    <r>
      <rPr>
        <sz val="11"/>
        <rFont val="仿宋_GB2312"/>
        <family val="0"/>
      </rPr>
      <t>公务接待费</t>
    </r>
  </si>
  <si>
    <t>二、相关统计数</t>
  </si>
  <si>
    <r>
      <rPr>
        <sz val="12"/>
        <rFont val="宋体"/>
        <family val="0"/>
      </rPr>
      <t>1.</t>
    </r>
    <r>
      <rPr>
        <sz val="11"/>
        <rFont val="仿宋_GB2312"/>
        <family val="0"/>
      </rPr>
      <t>因公出国（境）团组数（个）</t>
    </r>
  </si>
  <si>
    <r>
      <rPr>
        <sz val="12"/>
        <rFont val="宋体"/>
        <family val="0"/>
      </rPr>
      <t>2.</t>
    </r>
    <r>
      <rPr>
        <sz val="11"/>
        <rFont val="仿宋_GB2312"/>
        <family val="0"/>
      </rPr>
      <t>因公出国（境）人数（人）</t>
    </r>
  </si>
  <si>
    <r>
      <rPr>
        <sz val="12"/>
        <rFont val="宋体"/>
        <family val="0"/>
      </rPr>
      <t>3.</t>
    </r>
    <r>
      <rPr>
        <sz val="11"/>
        <rFont val="仿宋_GB2312"/>
        <family val="0"/>
      </rPr>
      <t>公务用车购置数（辆）</t>
    </r>
  </si>
  <si>
    <r>
      <rPr>
        <sz val="12"/>
        <rFont val="宋体"/>
        <family val="0"/>
      </rPr>
      <t>4.</t>
    </r>
    <r>
      <rPr>
        <sz val="11"/>
        <rFont val="仿宋_GB2312"/>
        <family val="0"/>
      </rPr>
      <t>公务用车保有量（辆）</t>
    </r>
  </si>
  <si>
    <r>
      <rPr>
        <sz val="12"/>
        <rFont val="宋体"/>
        <family val="0"/>
      </rPr>
      <t>5.</t>
    </r>
    <r>
      <rPr>
        <sz val="11"/>
        <rFont val="仿宋_GB2312"/>
        <family val="0"/>
      </rPr>
      <t>公务接待批次（批）</t>
    </r>
  </si>
  <si>
    <r>
      <rPr>
        <sz val="12"/>
        <rFont val="宋体"/>
        <family val="0"/>
      </rPr>
      <t>6.</t>
    </r>
    <r>
      <rPr>
        <sz val="11"/>
        <rFont val="仿宋_GB2312"/>
        <family val="0"/>
      </rPr>
      <t>公务接待人数（人）</t>
    </r>
  </si>
  <si>
    <r>
      <t>说明</t>
    </r>
    <r>
      <rPr>
        <sz val="10"/>
        <rFont val="宋体"/>
        <family val="0"/>
      </rPr>
      <t>:1、</t>
    </r>
    <r>
      <rPr>
        <sz val="10"/>
        <rFont val="仿宋_GB2312"/>
        <family val="0"/>
      </rPr>
      <t>本表公开内容为列市级支出的“三公”经费当年安排数和上年结转数；</t>
    </r>
  </si>
  <si>
    <r>
      <t xml:space="preserve">     </t>
    </r>
    <r>
      <rPr>
        <sz val="10"/>
        <rFont val="宋体"/>
        <family val="0"/>
      </rPr>
      <t>2、</t>
    </r>
    <r>
      <rPr>
        <sz val="10"/>
        <rFont val="仿宋_GB2312"/>
        <family val="0"/>
      </rPr>
      <t>一般公共预算拨款支出包括经费拨款和纳入一般公共预算管理的非税收入拨款形成的支出；</t>
    </r>
  </si>
  <si>
    <r>
      <t xml:space="preserve">     </t>
    </r>
    <r>
      <rPr>
        <sz val="10"/>
        <rFont val="宋体"/>
        <family val="0"/>
      </rPr>
      <t>3、</t>
    </r>
    <r>
      <rPr>
        <sz val="10"/>
        <rFont val="仿宋_GB2312"/>
        <family val="0"/>
      </rPr>
      <t xml:space="preserve">注明因公出国（境）团组数和人数；当年公务用车购置数和保有量；
     </t>
    </r>
    <r>
      <rPr>
        <sz val="10"/>
        <rFont val="宋体"/>
        <family val="0"/>
      </rPr>
      <t>4、</t>
    </r>
    <r>
      <rPr>
        <sz val="10"/>
        <rFont val="仿宋_GB2312"/>
        <family val="0"/>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</si>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</sst>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0"/>
    </font>
    <font>
      <sz val="10"/>
      <name val="仿宋_GB2312"/>
      <family val="0"/>
    </font>
    <font>
      <sz val="9"/>
      <name val="宋体"/>
      <family val="0"/>
    </font>
    <font>
      <sz val="12"/>
      <name val="仿宋_GB2312"/>
      <family val="0"/>
    </font>
    <font>
      <sz val="12"/>
      <name val="仿宋"/>
      <family val="3"/>
    </font>
    <font>
      <sz val="11"/>
      <name val="仿宋_GB2312"/>
      <family val="0"/>
    </font>
    <font>
      <b/>
      <sz val="12"/>
      <name val="宋体"/>
      <family val="0"/>
    </font>
    <font>
      <sz val="11"/>
      <color indexed="8"/>
      <name val="宋体"/>
      <family val="0"/>
    </font>
    <font>
      <b/>
      <sz val="16"/>
      <color indexed="8"/>
      <name val="宋体"/>
      <family val="0"/>
    </font>
    <font>
      <sz val="11"/>
      <name val="宋体"/>
      <family val="0"/>
    </font>
    <font>
      <b/>
      <sz val="10"/>
      <name val="宋体"/>
      <family val="0"/>
    </font>
    <font>
      <sz val="12"/>
      <name val="黑体"/>
      <family val="3"/>
    </font>
    <font>
      <sz val="16"/>
      <color indexed="8"/>
      <name val="华文中宋"/>
      <family val="0"/>
    </font>
    <font>
      <b/>
      <sz val="11"/>
      <name val="宋体"/>
      <family val="0"/>
    </font>
    <font>
      <sz val="11"/>
      <color indexed="20"/>
      <name val="宋体"/>
      <family val="0"/>
    </font>
    <font>
      <sz val="11"/>
      <color indexed="9"/>
      <name val="宋体"/>
      <family val="0"/>
    </font>
    <font>
      <b/>
      <sz val="11"/>
      <color indexed="52"/>
      <name val="宋体"/>
      <family val="0"/>
    </font>
    <font>
      <b/>
      <sz val="11"/>
      <color indexed="56"/>
      <name val="宋体"/>
      <family val="0"/>
    </font>
    <font>
      <sz val="11"/>
      <color indexed="17"/>
      <name val="宋体"/>
      <family val="0"/>
    </font>
    <font>
      <sz val="11"/>
      <color indexed="62"/>
      <name val="宋体"/>
      <family val="0"/>
    </font>
    <font>
      <i/>
      <sz val="11"/>
      <color indexed="23"/>
      <name val="宋体"/>
      <family val="0"/>
    </font>
    <font>
      <u val="single"/>
      <sz val="11"/>
      <color indexed="20"/>
      <name val="宋体"/>
      <family val="0"/>
    </font>
    <font>
      <b/>
      <sz val="11"/>
      <color indexed="9"/>
      <name val="宋体"/>
      <family val="0"/>
    </font>
    <font>
      <b/>
      <sz val="18"/>
      <color indexed="56"/>
      <name val="宋体"/>
      <family val="0"/>
    </font>
    <font>
      <sz val="11"/>
      <color indexed="10"/>
      <name val="宋体"/>
      <family val="0"/>
    </font>
    <font>
      <b/>
      <sz val="11"/>
      <color indexed="63"/>
      <name val="宋体"/>
      <family val="0"/>
    </font>
    <font>
      <u val="single"/>
      <sz val="12"/>
      <color indexed="12"/>
      <name val="宋体"/>
      <family val="0"/>
    </font>
    <font>
      <sz val="11"/>
      <color indexed="60"/>
      <name val="宋体"/>
      <family val="0"/>
    </font>
    <font>
      <b/>
      <sz val="15"/>
      <color indexed="56"/>
      <name val="宋体"/>
      <family val="0"/>
    </font>
    <font>
      <sz val="11"/>
      <color indexed="52"/>
      <name val="宋体"/>
      <family val="0"/>
    </font>
    <font>
      <b/>
      <sz val="11"/>
      <color indexed="8"/>
      <name val="宋体"/>
      <family val="0"/>
    </font>
    <font>
      <b/>
      <sz val="13"/>
      <color indexed="56"/>
      <name val="宋体"/>
      <family val="0"/>
    </font>
    <font>
      <sz val="10"/>
      <name val="Arial"/>
      <family val="2"/>
    </font>
    <font>
      <sz val="12"/>
      <name val="Times New Roman"/>
      <family val="1"/>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color indexed="8"/>
      </left>
      <right style="thin">
        <color indexed="8"/>
      </right>
      <top style="thin">
        <color indexed="8"/>
      </top>
      <bottom>
        <color indexed="63"/>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
      <left style="thin"/>
      <right style="medium"/>
      <top style="thin"/>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4" fillId="0" borderId="0" applyNumberFormat="0" applyFill="0" applyBorder="0" applyAlignment="0" applyProtection="0"/>
    <xf numFmtId="0" fontId="22" fillId="5"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3" fillId="7" borderId="0" applyNumberFormat="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0" fillId="0" borderId="0">
      <alignment/>
      <protection/>
    </xf>
    <xf numFmtId="0" fontId="31"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36" fillId="0" borderId="3" applyNumberFormat="0" applyFill="0" applyAlignment="0" applyProtection="0"/>
    <xf numFmtId="0" fontId="10" fillId="0" borderId="0">
      <alignment/>
      <protection/>
    </xf>
    <xf numFmtId="0" fontId="39" fillId="0" borderId="4" applyNumberFormat="0" applyFill="0" applyAlignment="0" applyProtection="0"/>
    <xf numFmtId="0" fontId="23" fillId="8" borderId="0" applyNumberFormat="0" applyBorder="0" applyAlignment="0" applyProtection="0"/>
    <xf numFmtId="0" fontId="25" fillId="0" borderId="5" applyNumberFormat="0" applyFill="0" applyAlignment="0" applyProtection="0"/>
    <xf numFmtId="0" fontId="23" fillId="9" borderId="0" applyNumberFormat="0" applyBorder="0" applyAlignment="0" applyProtection="0"/>
    <xf numFmtId="0" fontId="33" fillId="10" borderId="6" applyNumberFormat="0" applyAlignment="0" applyProtection="0"/>
    <xf numFmtId="0" fontId="24" fillId="10" borderId="1" applyNumberFormat="0" applyAlignment="0" applyProtection="0"/>
    <xf numFmtId="0" fontId="30" fillId="11" borderId="7" applyNumberFormat="0" applyAlignment="0" applyProtection="0"/>
    <xf numFmtId="0" fontId="15" fillId="3" borderId="0" applyNumberFormat="0" applyBorder="0" applyAlignment="0" applyProtection="0"/>
    <xf numFmtId="0" fontId="23" fillId="12" borderId="0" applyNumberFormat="0" applyBorder="0" applyAlignment="0" applyProtection="0"/>
    <xf numFmtId="0" fontId="37" fillId="0" borderId="8" applyNumberFormat="0" applyFill="0" applyAlignment="0" applyProtection="0"/>
    <xf numFmtId="0" fontId="0" fillId="0" borderId="0">
      <alignment/>
      <protection/>
    </xf>
    <xf numFmtId="0" fontId="38" fillId="0" borderId="9" applyNumberFormat="0" applyFill="0" applyAlignment="0" applyProtection="0"/>
    <xf numFmtId="0" fontId="26" fillId="2" borderId="0" applyNumberFormat="0" applyBorder="0" applyAlignment="0" applyProtection="0"/>
    <xf numFmtId="0" fontId="35" fillId="13" borderId="0" applyNumberFormat="0" applyBorder="0" applyAlignment="0" applyProtection="0"/>
    <xf numFmtId="0" fontId="15" fillId="14" borderId="0" applyNumberFormat="0" applyBorder="0" applyAlignment="0" applyProtection="0"/>
    <xf numFmtId="0" fontId="23"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6" fillId="2" borderId="0" applyNumberFormat="0" applyBorder="0" applyAlignment="0" applyProtection="0"/>
    <xf numFmtId="0" fontId="23" fillId="20" borderId="0" applyNumberFormat="0" applyBorder="0" applyAlignment="0" applyProtection="0"/>
    <xf numFmtId="0" fontId="15" fillId="17" borderId="0" applyNumberFormat="0" applyBorder="0" applyAlignment="0" applyProtection="0"/>
    <xf numFmtId="0" fontId="26" fillId="2"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5" fillId="22" borderId="0" applyNumberFormat="0" applyBorder="0" applyAlignment="0" applyProtection="0"/>
    <xf numFmtId="0" fontId="22" fillId="5" borderId="0" applyNumberFormat="0" applyBorder="0" applyAlignment="0" applyProtection="0"/>
    <xf numFmtId="0" fontId="23" fillId="23" borderId="0" applyNumberFormat="0" applyBorder="0" applyAlignment="0" applyProtection="0"/>
    <xf numFmtId="0" fontId="0" fillId="0" borderId="0">
      <alignment/>
      <protection/>
    </xf>
    <xf numFmtId="0" fontId="0" fillId="0" borderId="0">
      <alignment/>
      <protection/>
    </xf>
    <xf numFmtId="0" fontId="22" fillId="5" borderId="0" applyNumberFormat="0" applyBorder="0" applyAlignment="0" applyProtection="0"/>
    <xf numFmtId="0" fontId="15"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2" fillId="5" borderId="0" applyNumberFormat="0" applyBorder="0" applyAlignment="0" applyProtection="0"/>
    <xf numFmtId="0" fontId="26" fillId="2" borderId="0" applyNumberFormat="0" applyBorder="0" applyAlignment="0" applyProtection="0"/>
    <xf numFmtId="0" fontId="40" fillId="0" borderId="0">
      <alignment/>
      <protection/>
    </xf>
    <xf numFmtId="0" fontId="0" fillId="0" borderId="0">
      <alignment vertical="center"/>
      <protection/>
    </xf>
    <xf numFmtId="0" fontId="26" fillId="2" borderId="0" applyNumberFormat="0" applyBorder="0" applyAlignment="0" applyProtection="0"/>
    <xf numFmtId="0" fontId="0" fillId="0" borderId="0">
      <alignment vertical="center"/>
      <protection/>
    </xf>
    <xf numFmtId="0" fontId="26" fillId="2" borderId="0" applyNumberFormat="0" applyBorder="0" applyAlignment="0" applyProtection="0"/>
    <xf numFmtId="0" fontId="0" fillId="0" borderId="0">
      <alignment vertical="center"/>
      <protection/>
    </xf>
    <xf numFmtId="0" fontId="10" fillId="0" borderId="0">
      <alignment/>
      <protection/>
    </xf>
    <xf numFmtId="0" fontId="41" fillId="0" borderId="0">
      <alignment/>
      <protection/>
    </xf>
    <xf numFmtId="0" fontId="22" fillId="5" borderId="0" applyNumberFormat="0" applyBorder="0" applyAlignment="0" applyProtection="0"/>
  </cellStyleXfs>
  <cellXfs count="266">
    <xf numFmtId="0" fontId="0" fillId="0" borderId="0" xfId="0" applyAlignment="1">
      <alignment/>
    </xf>
    <xf numFmtId="0" fontId="1" fillId="0" borderId="0" xfId="84" applyFont="1" applyFill="1" applyAlignment="1">
      <alignment vertical="center" wrapText="1"/>
      <protection/>
    </xf>
    <xf numFmtId="0" fontId="2" fillId="0" borderId="0" xfId="84" applyFont="1" applyFill="1" applyAlignment="1">
      <alignment vertical="center" wrapText="1"/>
      <protection/>
    </xf>
    <xf numFmtId="0" fontId="0" fillId="0" borderId="0" xfId="84" applyFont="1" applyFill="1" applyAlignment="1">
      <alignment horizontal="center" vertical="center" wrapText="1"/>
      <protection/>
    </xf>
    <xf numFmtId="0" fontId="0" fillId="0" borderId="0" xfId="84" applyFont="1" applyFill="1" applyAlignment="1">
      <alignment vertical="center" wrapText="1"/>
      <protection/>
    </xf>
    <xf numFmtId="0" fontId="0" fillId="0" borderId="0" xfId="84" applyFill="1" applyAlignment="1">
      <alignment vertical="center" wrapText="1"/>
      <protection/>
    </xf>
    <xf numFmtId="0" fontId="3" fillId="0" borderId="0" xfId="84" applyFont="1" applyFill="1" applyAlignment="1">
      <alignment horizontal="center" vertical="center" wrapText="1"/>
      <protection/>
    </xf>
    <xf numFmtId="0" fontId="2" fillId="0" borderId="0" xfId="84" applyFont="1" applyFill="1" applyAlignment="1">
      <alignment horizontal="center" vertical="center" wrapText="1"/>
      <protection/>
    </xf>
    <xf numFmtId="0" fontId="4" fillId="0" borderId="0" xfId="82" applyFont="1" applyFill="1" applyAlignment="1">
      <alignment horizontal="left" vertical="center"/>
      <protection/>
    </xf>
    <xf numFmtId="0" fontId="2" fillId="0" borderId="10" xfId="84" applyFont="1" applyFill="1" applyBorder="1" applyAlignment="1">
      <alignment vertical="center" wrapText="1"/>
      <protection/>
    </xf>
    <xf numFmtId="0" fontId="2" fillId="0" borderId="0" xfId="84" applyFont="1" applyFill="1" applyBorder="1" applyAlignment="1">
      <alignment vertical="center" wrapText="1"/>
      <protection/>
    </xf>
    <xf numFmtId="0" fontId="0" fillId="0" borderId="11" xfId="84" applyFont="1" applyFill="1" applyBorder="1" applyAlignment="1">
      <alignment horizontal="center" vertical="center" wrapText="1"/>
      <protection/>
    </xf>
    <xf numFmtId="0" fontId="0" fillId="0" borderId="12" xfId="84" applyFont="1" applyFill="1" applyBorder="1" applyAlignment="1">
      <alignment horizontal="center" vertical="center" wrapText="1"/>
      <protection/>
    </xf>
    <xf numFmtId="0" fontId="0" fillId="0" borderId="13" xfId="84" applyFont="1" applyFill="1" applyBorder="1" applyAlignment="1">
      <alignment horizontal="center" vertical="center" wrapText="1"/>
      <protection/>
    </xf>
    <xf numFmtId="0" fontId="0" fillId="0" borderId="14" xfId="84" applyFont="1" applyFill="1" applyBorder="1" applyAlignment="1">
      <alignment horizontal="center" vertical="center" wrapText="1"/>
      <protection/>
    </xf>
    <xf numFmtId="0" fontId="0" fillId="0" borderId="15" xfId="84" applyFont="1" applyFill="1" applyBorder="1" applyAlignment="1">
      <alignment horizontal="center" vertical="center" wrapText="1"/>
      <protection/>
    </xf>
    <xf numFmtId="0" fontId="0" fillId="0" borderId="16" xfId="84" applyFont="1" applyFill="1" applyBorder="1" applyAlignment="1">
      <alignment horizontal="center" vertical="center" wrapText="1"/>
      <protection/>
    </xf>
    <xf numFmtId="0" fontId="0" fillId="0" borderId="17" xfId="84" applyFont="1" applyFill="1" applyBorder="1" applyAlignment="1">
      <alignment horizontal="center" vertical="center" wrapText="1"/>
      <protection/>
    </xf>
    <xf numFmtId="0" fontId="0" fillId="0" borderId="18" xfId="84" applyFont="1" applyFill="1" applyBorder="1" applyAlignment="1">
      <alignment horizontal="center" vertical="center" wrapText="1"/>
      <protection/>
    </xf>
    <xf numFmtId="0" fontId="0" fillId="0" borderId="19" xfId="84" applyFont="1" applyFill="1" applyBorder="1" applyAlignment="1">
      <alignment horizontal="center" vertical="center" wrapText="1"/>
      <protection/>
    </xf>
    <xf numFmtId="0" fontId="0" fillId="0" borderId="20" xfId="84" applyFont="1" applyFill="1" applyBorder="1" applyAlignment="1">
      <alignment horizontal="center" vertical="center" wrapText="1"/>
      <protection/>
    </xf>
    <xf numFmtId="0" fontId="0" fillId="0" borderId="21" xfId="84" applyFont="1" applyFill="1" applyBorder="1" applyAlignment="1">
      <alignment horizontal="center" vertical="center" wrapText="1"/>
      <protection/>
    </xf>
    <xf numFmtId="0" fontId="0" fillId="0" borderId="22" xfId="84" applyFont="1" applyFill="1" applyBorder="1" applyAlignment="1">
      <alignment horizontal="center" vertical="center" wrapText="1"/>
      <protection/>
    </xf>
    <xf numFmtId="0" fontId="0" fillId="0" borderId="23" xfId="84" applyFont="1" applyFill="1" applyBorder="1" applyAlignment="1">
      <alignment horizontal="center" vertical="center" wrapText="1"/>
      <protection/>
    </xf>
    <xf numFmtId="0" fontId="0" fillId="0" borderId="24" xfId="84" applyFont="1" applyFill="1" applyBorder="1" applyAlignment="1">
      <alignment horizontal="center" vertical="center" wrapText="1"/>
      <protection/>
    </xf>
    <xf numFmtId="0" fontId="0" fillId="0" borderId="25" xfId="84" applyFont="1" applyFill="1" applyBorder="1" applyAlignment="1">
      <alignment horizontal="center" vertical="center" wrapText="1"/>
      <protection/>
    </xf>
    <xf numFmtId="0" fontId="0" fillId="0" borderId="26" xfId="84" applyFont="1" applyFill="1" applyBorder="1" applyAlignment="1">
      <alignment horizontal="center" vertical="center" wrapText="1"/>
      <protection/>
    </xf>
    <xf numFmtId="0" fontId="0" fillId="0" borderId="27" xfId="84" applyFont="1" applyFill="1" applyBorder="1" applyAlignment="1">
      <alignment horizontal="center" vertical="center" wrapText="1"/>
      <protection/>
    </xf>
    <xf numFmtId="0" fontId="0" fillId="0" borderId="28" xfId="84" applyFont="1" applyFill="1" applyBorder="1" applyAlignment="1">
      <alignment horizontal="center" vertical="center" wrapText="1"/>
      <protection/>
    </xf>
    <xf numFmtId="0" fontId="0" fillId="0" borderId="29" xfId="84" applyFont="1" applyFill="1" applyBorder="1" applyAlignment="1">
      <alignment horizontal="center" vertical="center" wrapText="1"/>
      <protection/>
    </xf>
    <xf numFmtId="4" fontId="0" fillId="0" borderId="18" xfId="84" applyNumberFormat="1" applyFont="1" applyFill="1" applyBorder="1" applyAlignment="1">
      <alignment horizontal="center" vertical="center" wrapText="1"/>
      <protection/>
    </xf>
    <xf numFmtId="4" fontId="0" fillId="0" borderId="26" xfId="84" applyNumberFormat="1" applyFont="1" applyFill="1" applyBorder="1" applyAlignment="1">
      <alignment horizontal="center" vertical="center" wrapText="1"/>
      <protection/>
    </xf>
    <xf numFmtId="0" fontId="2" fillId="0" borderId="18" xfId="84" applyFont="1" applyFill="1" applyBorder="1" applyAlignment="1">
      <alignment vertical="center" wrapText="1"/>
      <protection/>
    </xf>
    <xf numFmtId="0" fontId="0" fillId="0" borderId="18" xfId="84" applyFont="1" applyFill="1" applyBorder="1" applyAlignment="1">
      <alignment vertical="center" wrapText="1"/>
      <protection/>
    </xf>
    <xf numFmtId="0" fontId="0" fillId="0" borderId="26" xfId="84" applyFont="1" applyFill="1" applyBorder="1" applyAlignment="1">
      <alignment vertical="center" wrapText="1"/>
      <protection/>
    </xf>
    <xf numFmtId="0" fontId="0" fillId="0" borderId="30" xfId="84" applyFont="1" applyFill="1" applyBorder="1" applyAlignment="1">
      <alignment horizontal="center" vertical="center" wrapText="1"/>
      <protection/>
    </xf>
    <xf numFmtId="0" fontId="0" fillId="0" borderId="31" xfId="84" applyFont="1" applyFill="1" applyBorder="1" applyAlignment="1">
      <alignment horizontal="center" vertical="center" wrapText="1"/>
      <protection/>
    </xf>
    <xf numFmtId="0" fontId="0" fillId="0" borderId="31" xfId="84" applyFont="1" applyFill="1" applyBorder="1" applyAlignment="1">
      <alignment vertical="center" wrapText="1"/>
      <protection/>
    </xf>
    <xf numFmtId="0" fontId="0" fillId="0" borderId="32" xfId="84" applyFont="1" applyFill="1" applyBorder="1" applyAlignment="1">
      <alignment vertical="center" wrapText="1"/>
      <protection/>
    </xf>
    <xf numFmtId="0" fontId="0" fillId="0" borderId="33" xfId="84" applyFont="1" applyFill="1" applyBorder="1" applyAlignment="1">
      <alignment horizontal="left" vertical="center" wrapText="1"/>
      <protection/>
    </xf>
    <xf numFmtId="0" fontId="0" fillId="0" borderId="33" xfId="84" applyFont="1" applyFill="1" applyBorder="1" applyAlignment="1">
      <alignment horizontal="left" vertical="center"/>
      <protection/>
    </xf>
    <xf numFmtId="0" fontId="0" fillId="0" borderId="0" xfId="84" applyFont="1" applyFill="1" applyAlignment="1">
      <alignment horizontal="left" vertical="center"/>
      <protection/>
    </xf>
    <xf numFmtId="0" fontId="4" fillId="0" borderId="0" xfId="82" applyFont="1" applyFill="1" applyAlignment="1">
      <alignment horizontal="right" vertical="center"/>
      <protection/>
    </xf>
    <xf numFmtId="0" fontId="0" fillId="0" borderId="34" xfId="84" applyFont="1" applyFill="1" applyBorder="1" applyAlignment="1">
      <alignment horizontal="center" vertical="center" wrapText="1"/>
      <protection/>
    </xf>
    <xf numFmtId="0" fontId="0" fillId="0" borderId="35" xfId="84" applyFont="1" applyFill="1" applyBorder="1" applyAlignment="1">
      <alignment horizontal="center" vertical="center" wrapText="1"/>
      <protection/>
    </xf>
    <xf numFmtId="0" fontId="0" fillId="0" borderId="36" xfId="84" applyFont="1" applyFill="1" applyBorder="1" applyAlignment="1">
      <alignment horizontal="center" vertical="center" wrapText="1"/>
      <protection/>
    </xf>
    <xf numFmtId="0" fontId="0" fillId="0" borderId="37" xfId="84" applyFont="1" applyFill="1" applyBorder="1" applyAlignment="1">
      <alignment horizontal="center" vertical="center" wrapText="1"/>
      <protection/>
    </xf>
    <xf numFmtId="4" fontId="0" fillId="0" borderId="37" xfId="84" applyNumberFormat="1" applyFont="1" applyFill="1" applyBorder="1" applyAlignment="1">
      <alignment horizontal="center" vertical="center" wrapText="1"/>
      <protection/>
    </xf>
    <xf numFmtId="0" fontId="0" fillId="0" borderId="37" xfId="84" applyFont="1" applyFill="1" applyBorder="1" applyAlignment="1">
      <alignment vertical="center" wrapText="1"/>
      <protection/>
    </xf>
    <xf numFmtId="0" fontId="0" fillId="0" borderId="38" xfId="84" applyFont="1" applyFill="1" applyBorder="1" applyAlignment="1">
      <alignment vertical="center" wrapText="1"/>
      <protection/>
    </xf>
    <xf numFmtId="0" fontId="0" fillId="0" borderId="0" xfId="84" applyFill="1" applyAlignment="1">
      <alignment horizontal="right" vertical="center" wrapText="1"/>
      <protection/>
    </xf>
    <xf numFmtId="0" fontId="5" fillId="0" borderId="0" xfId="87" applyNumberFormat="1" applyFont="1" applyFill="1" applyAlignment="1" applyProtection="1">
      <alignment horizontal="center" vertical="center"/>
      <protection/>
    </xf>
    <xf numFmtId="0" fontId="6" fillId="0" borderId="0" xfId="87" applyNumberFormat="1" applyFont="1" applyFill="1" applyAlignment="1" applyProtection="1">
      <alignment vertical="center"/>
      <protection/>
    </xf>
    <xf numFmtId="0" fontId="7" fillId="0" borderId="0" xfId="87" applyFont="1" applyFill="1" applyAlignment="1">
      <alignment horizontal="center" vertical="center" wrapText="1"/>
      <protection/>
    </xf>
    <xf numFmtId="0" fontId="8" fillId="0" borderId="0" xfId="87" applyNumberFormat="1" applyFont="1" applyFill="1" applyAlignment="1" applyProtection="1">
      <alignment horizontal="center" vertical="center"/>
      <protection/>
    </xf>
    <xf numFmtId="0" fontId="9" fillId="0" borderId="0" xfId="87" applyFont="1" applyFill="1" applyAlignment="1">
      <alignment horizontal="right" vertical="center" wrapText="1"/>
      <protection/>
    </xf>
    <xf numFmtId="0" fontId="6" fillId="0" borderId="0" xfId="87" applyNumberFormat="1" applyFont="1" applyFill="1" applyAlignment="1" applyProtection="1">
      <alignment horizontal="center" vertical="center"/>
      <protection/>
    </xf>
    <xf numFmtId="0" fontId="9" fillId="0" borderId="0" xfId="87" applyFont="1" applyFill="1" applyAlignment="1">
      <alignment horizontal="left" vertical="center" wrapText="1"/>
      <protection/>
    </xf>
    <xf numFmtId="0" fontId="7" fillId="0" borderId="0" xfId="87" applyNumberFormat="1" applyFont="1" applyFill="1" applyAlignment="1" applyProtection="1">
      <alignment horizontal="right" wrapText="1"/>
      <protection/>
    </xf>
    <xf numFmtId="0" fontId="0" fillId="0" borderId="11" xfId="38" applyFont="1" applyFill="1" applyBorder="1" applyAlignment="1">
      <alignment horizontal="center" vertical="center" wrapText="1"/>
      <protection/>
    </xf>
    <xf numFmtId="0" fontId="0" fillId="0" borderId="39" xfId="38" applyFont="1" applyFill="1" applyBorder="1" applyAlignment="1">
      <alignment horizontal="center" vertical="center" wrapText="1"/>
      <protection/>
    </xf>
    <xf numFmtId="0" fontId="10" fillId="0" borderId="0" xfId="38" applyFill="1">
      <alignment/>
      <protection/>
    </xf>
    <xf numFmtId="0" fontId="11" fillId="0" borderId="17" xfId="38" applyFont="1" applyFill="1" applyBorder="1" applyAlignment="1">
      <alignment vertical="center" wrapText="1"/>
      <protection/>
    </xf>
    <xf numFmtId="0" fontId="12" fillId="0" borderId="37" xfId="38" applyFont="1" applyFill="1" applyBorder="1" applyAlignment="1">
      <alignment horizontal="center" vertical="center" wrapText="1"/>
      <protection/>
    </xf>
    <xf numFmtId="0" fontId="13" fillId="0" borderId="17" xfId="38" applyFont="1" applyFill="1" applyBorder="1" applyAlignment="1">
      <alignment vertical="center" wrapText="1"/>
      <protection/>
    </xf>
    <xf numFmtId="0" fontId="9" fillId="0" borderId="0" xfId="87" applyFont="1" applyFill="1" applyBorder="1" applyAlignment="1">
      <alignment/>
      <protection/>
    </xf>
    <xf numFmtId="0" fontId="9" fillId="0" borderId="0" xfId="87" applyFont="1" applyFill="1" applyBorder="1" applyAlignment="1">
      <alignment horizontal="right"/>
      <protection/>
    </xf>
    <xf numFmtId="0" fontId="9" fillId="0" borderId="0" xfId="87" applyFont="1" applyFill="1" applyBorder="1" applyAlignment="1">
      <alignment horizontal="left"/>
      <protection/>
    </xf>
    <xf numFmtId="0" fontId="9" fillId="0" borderId="0" xfId="87" applyFont="1" applyFill="1" applyBorder="1" applyAlignment="1">
      <alignment horizontal="left" wrapText="1"/>
      <protection/>
    </xf>
    <xf numFmtId="0" fontId="1" fillId="0" borderId="0" xfId="86" applyFont="1" applyFill="1" applyAlignment="1">
      <alignment vertical="center" wrapText="1"/>
      <protection/>
    </xf>
    <xf numFmtId="0" fontId="2" fillId="0" borderId="0" xfId="86" applyFont="1" applyFill="1" applyAlignment="1">
      <alignment vertical="center" wrapText="1"/>
      <protection/>
    </xf>
    <xf numFmtId="0" fontId="0" fillId="0" borderId="0" xfId="86" applyFont="1" applyFill="1" applyAlignment="1">
      <alignment horizontal="center" vertical="center" wrapText="1"/>
      <protection/>
    </xf>
    <xf numFmtId="0" fontId="0" fillId="0" borderId="0" xfId="86" applyFont="1" applyFill="1" applyAlignment="1">
      <alignment vertical="center" wrapText="1"/>
      <protection/>
    </xf>
    <xf numFmtId="0" fontId="0" fillId="0" borderId="0" xfId="86" applyFill="1" applyAlignment="1">
      <alignment vertical="center" wrapText="1"/>
      <protection/>
    </xf>
    <xf numFmtId="0" fontId="0" fillId="0" borderId="0" xfId="86" applyFill="1" applyAlignment="1">
      <alignment horizontal="center" vertical="center" wrapText="1"/>
      <protection/>
    </xf>
    <xf numFmtId="0" fontId="3" fillId="0" borderId="0" xfId="86" applyFont="1" applyFill="1" applyAlignment="1">
      <alignment horizontal="center" vertical="center" wrapText="1"/>
      <protection/>
    </xf>
    <xf numFmtId="0" fontId="2" fillId="0" borderId="0" xfId="86" applyFont="1" applyFill="1" applyAlignment="1">
      <alignment horizontal="center" vertical="center" wrapText="1"/>
      <protection/>
    </xf>
    <xf numFmtId="0" fontId="4" fillId="0" borderId="0" xfId="77" applyFont="1" applyFill="1" applyAlignment="1">
      <alignment horizontal="center" vertical="center"/>
      <protection/>
    </xf>
    <xf numFmtId="0" fontId="4" fillId="0" borderId="0" xfId="77" applyFont="1" applyFill="1" applyAlignment="1">
      <alignment horizontal="left" vertical="center"/>
      <protection/>
    </xf>
    <xf numFmtId="0" fontId="2" fillId="0" borderId="10" xfId="86" applyFont="1" applyFill="1" applyBorder="1" applyAlignment="1">
      <alignment horizontal="center" vertical="center" wrapText="1"/>
      <protection/>
    </xf>
    <xf numFmtId="0" fontId="0" fillId="0" borderId="11" xfId="86" applyFont="1" applyFill="1" applyBorder="1" applyAlignment="1">
      <alignment horizontal="center" vertical="center" wrapText="1"/>
      <protection/>
    </xf>
    <xf numFmtId="0" fontId="0" fillId="0" borderId="12" xfId="86" applyFont="1" applyFill="1" applyBorder="1" applyAlignment="1">
      <alignment horizontal="center" vertical="center" wrapText="1"/>
      <protection/>
    </xf>
    <xf numFmtId="0" fontId="0" fillId="0" borderId="13" xfId="86" applyFont="1" applyFill="1" applyBorder="1" applyAlignment="1">
      <alignment horizontal="center" vertical="center" wrapText="1"/>
      <protection/>
    </xf>
    <xf numFmtId="0" fontId="0" fillId="0" borderId="14" xfId="86" applyFont="1" applyFill="1" applyBorder="1" applyAlignment="1">
      <alignment horizontal="center" vertical="center" wrapText="1"/>
      <protection/>
    </xf>
    <xf numFmtId="0" fontId="0" fillId="0" borderId="34" xfId="86" applyFont="1" applyFill="1" applyBorder="1" applyAlignment="1">
      <alignment horizontal="center" vertical="center" wrapText="1"/>
      <protection/>
    </xf>
    <xf numFmtId="0" fontId="0" fillId="0" borderId="17" xfId="86" applyFont="1" applyFill="1" applyBorder="1" applyAlignment="1">
      <alignment horizontal="center" vertical="center" wrapText="1"/>
      <protection/>
    </xf>
    <xf numFmtId="0" fontId="0" fillId="0" borderId="18" xfId="86" applyFont="1" applyFill="1" applyBorder="1" applyAlignment="1">
      <alignment horizontal="center" vertical="center" wrapText="1"/>
      <protection/>
    </xf>
    <xf numFmtId="0" fontId="0" fillId="0" borderId="19" xfId="86" applyFont="1" applyFill="1" applyBorder="1" applyAlignment="1">
      <alignment horizontal="center" vertical="center" wrapText="1"/>
      <protection/>
    </xf>
    <xf numFmtId="0" fontId="0" fillId="0" borderId="20" xfId="86" applyFont="1" applyFill="1" applyBorder="1" applyAlignment="1">
      <alignment horizontal="center" vertical="center" wrapText="1"/>
      <protection/>
    </xf>
    <xf numFmtId="0" fontId="0" fillId="0" borderId="35" xfId="86" applyFont="1" applyFill="1" applyBorder="1" applyAlignment="1">
      <alignment horizontal="center" vertical="center" wrapText="1"/>
      <protection/>
    </xf>
    <xf numFmtId="0" fontId="0" fillId="0" borderId="21" xfId="86" applyFont="1" applyFill="1" applyBorder="1" applyAlignment="1">
      <alignment horizontal="center" vertical="center" wrapText="1"/>
      <protection/>
    </xf>
    <xf numFmtId="0" fontId="0" fillId="0" borderId="22" xfId="86" applyFont="1" applyFill="1" applyBorder="1" applyAlignment="1">
      <alignment horizontal="center" vertical="center" wrapText="1"/>
      <protection/>
    </xf>
    <xf numFmtId="0" fontId="0" fillId="0" borderId="36" xfId="86" applyFont="1" applyFill="1" applyBorder="1" applyAlignment="1">
      <alignment horizontal="center" vertical="center" wrapText="1"/>
      <protection/>
    </xf>
    <xf numFmtId="0" fontId="0" fillId="0" borderId="23" xfId="86" applyFont="1" applyFill="1" applyBorder="1" applyAlignment="1">
      <alignment horizontal="center" vertical="center" wrapText="1"/>
      <protection/>
    </xf>
    <xf numFmtId="0" fontId="0" fillId="0" borderId="24" xfId="86" applyFont="1" applyFill="1" applyBorder="1" applyAlignment="1">
      <alignment horizontal="center" vertical="center" wrapText="1"/>
      <protection/>
    </xf>
    <xf numFmtId="0" fontId="0" fillId="0" borderId="25" xfId="86" applyFont="1" applyFill="1" applyBorder="1" applyAlignment="1">
      <alignment horizontal="center" vertical="center" wrapText="1"/>
      <protection/>
    </xf>
    <xf numFmtId="0" fontId="0" fillId="0" borderId="37" xfId="86" applyFont="1" applyFill="1" applyBorder="1" applyAlignment="1">
      <alignment horizontal="center" vertical="center" wrapText="1"/>
      <protection/>
    </xf>
    <xf numFmtId="4" fontId="14" fillId="0" borderId="18" xfId="86" applyNumberFormat="1" applyFont="1" applyFill="1" applyBorder="1" applyAlignment="1">
      <alignment horizontal="center" vertical="center" wrapText="1"/>
      <protection/>
    </xf>
    <xf numFmtId="4" fontId="14" fillId="0" borderId="37" xfId="86" applyNumberFormat="1" applyFont="1" applyFill="1" applyBorder="1" applyAlignment="1">
      <alignment horizontal="center" vertical="center" wrapText="1"/>
      <protection/>
    </xf>
    <xf numFmtId="0" fontId="0" fillId="0" borderId="17" xfId="86" applyFont="1" applyBorder="1" applyAlignment="1">
      <alignment horizontal="left" vertical="center" wrapText="1"/>
      <protection/>
    </xf>
    <xf numFmtId="0" fontId="0" fillId="0" borderId="18" xfId="86" applyFont="1" applyBorder="1" applyAlignment="1">
      <alignment horizontal="left" vertical="center" wrapText="1"/>
      <protection/>
    </xf>
    <xf numFmtId="0" fontId="15" fillId="0" borderId="40" xfId="0" applyFont="1" applyBorder="1" applyAlignment="1">
      <alignment horizontal="left" vertical="center" shrinkToFit="1"/>
    </xf>
    <xf numFmtId="0" fontId="15" fillId="0" borderId="17"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23" xfId="0" applyFont="1" applyBorder="1" applyAlignment="1">
      <alignment horizontal="center" vertical="center" shrinkToFit="1"/>
    </xf>
    <xf numFmtId="0" fontId="15" fillId="0" borderId="25" xfId="0" applyFont="1" applyBorder="1" applyAlignment="1">
      <alignment horizontal="center" vertical="center" shrinkToFit="1"/>
    </xf>
    <xf numFmtId="49" fontId="2" fillId="0" borderId="18" xfId="0" applyNumberFormat="1" applyFont="1" applyBorder="1" applyAlignment="1">
      <alignment vertical="center" wrapText="1"/>
    </xf>
    <xf numFmtId="0" fontId="16" fillId="0" borderId="40" xfId="0" applyFont="1" applyBorder="1" applyAlignment="1">
      <alignment horizontal="left" vertical="center" shrinkToFit="1"/>
    </xf>
    <xf numFmtId="4" fontId="0" fillId="0" borderId="18" xfId="86" applyNumberFormat="1" applyFont="1" applyFill="1" applyBorder="1" applyAlignment="1">
      <alignment horizontal="center" vertical="center" wrapText="1"/>
      <protection/>
    </xf>
    <xf numFmtId="0" fontId="14" fillId="0" borderId="37" xfId="86" applyFont="1" applyFill="1" applyBorder="1" applyAlignment="1">
      <alignment horizontal="center" vertical="center" wrapText="1"/>
      <protection/>
    </xf>
    <xf numFmtId="0" fontId="15" fillId="0" borderId="23" xfId="0" applyFont="1" applyBorder="1" applyAlignment="1">
      <alignment horizontal="left" vertical="center" shrinkToFit="1"/>
    </xf>
    <xf numFmtId="0" fontId="15" fillId="0" borderId="25" xfId="0" applyFont="1" applyBorder="1" applyAlignment="1">
      <alignment horizontal="left" vertical="center" shrinkToFit="1"/>
    </xf>
    <xf numFmtId="0" fontId="14" fillId="0" borderId="26" xfId="86" applyFont="1" applyFill="1" applyBorder="1" applyAlignment="1">
      <alignment horizontal="center" vertical="center" wrapText="1"/>
      <protection/>
    </xf>
    <xf numFmtId="0" fontId="0" fillId="0" borderId="18" xfId="86" applyFont="1" applyFill="1" applyBorder="1" applyAlignment="1">
      <alignment vertical="center" wrapText="1"/>
      <protection/>
    </xf>
    <xf numFmtId="0" fontId="0" fillId="0" borderId="26" xfId="86" applyFont="1" applyFill="1" applyBorder="1" applyAlignment="1">
      <alignment horizontal="center" vertical="center" wrapText="1"/>
      <protection/>
    </xf>
    <xf numFmtId="0" fontId="15" fillId="0" borderId="41" xfId="0" applyFont="1" applyBorder="1" applyAlignment="1">
      <alignment horizontal="left" vertical="center" shrinkToFit="1"/>
    </xf>
    <xf numFmtId="0" fontId="15" fillId="0" borderId="42" xfId="0" applyFont="1" applyBorder="1" applyAlignment="1">
      <alignment horizontal="left" vertical="center" shrinkToFit="1"/>
    </xf>
    <xf numFmtId="0" fontId="15" fillId="0" borderId="43" xfId="0" applyFont="1" applyBorder="1" applyAlignment="1">
      <alignment horizontal="left" vertical="center" shrinkToFit="1"/>
    </xf>
    <xf numFmtId="0" fontId="0" fillId="0" borderId="23" xfId="86" applyFont="1" applyFill="1" applyBorder="1" applyAlignment="1">
      <alignment horizontal="left" vertical="center" wrapText="1"/>
      <protection/>
    </xf>
    <xf numFmtId="0" fontId="0" fillId="0" borderId="25" xfId="86" applyFont="1" applyFill="1" applyBorder="1" applyAlignment="1">
      <alignment horizontal="left" vertical="center" wrapText="1"/>
      <protection/>
    </xf>
    <xf numFmtId="0" fontId="17" fillId="0" borderId="22" xfId="86" applyFont="1" applyFill="1" applyBorder="1" applyAlignment="1">
      <alignment vertical="center" wrapText="1"/>
      <protection/>
    </xf>
    <xf numFmtId="49" fontId="18" fillId="0" borderId="18"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0" fontId="0" fillId="0" borderId="30" xfId="86" applyFont="1" applyFill="1" applyBorder="1" applyAlignment="1">
      <alignment horizontal="center" vertical="center" wrapText="1"/>
      <protection/>
    </xf>
    <xf numFmtId="0" fontId="0" fillId="0" borderId="31" xfId="86" applyFont="1" applyFill="1" applyBorder="1" applyAlignment="1">
      <alignment horizontal="center" vertical="center" wrapText="1"/>
      <protection/>
    </xf>
    <xf numFmtId="0" fontId="0" fillId="0" borderId="31" xfId="86" applyFont="1" applyFill="1" applyBorder="1" applyAlignment="1">
      <alignment vertical="center" wrapText="1"/>
      <protection/>
    </xf>
    <xf numFmtId="0" fontId="0" fillId="0" borderId="38" xfId="86" applyFont="1" applyFill="1" applyBorder="1" applyAlignment="1">
      <alignment horizontal="center" vertical="center" wrapText="1"/>
      <protection/>
    </xf>
    <xf numFmtId="0" fontId="0" fillId="0" borderId="33" xfId="86" applyFont="1" applyFill="1" applyBorder="1" applyAlignment="1">
      <alignment horizontal="left" vertical="center" wrapText="1"/>
      <protection/>
    </xf>
    <xf numFmtId="0" fontId="0" fillId="0" borderId="33" xfId="86" applyFont="1" applyFill="1" applyBorder="1" applyAlignment="1">
      <alignment horizontal="left" vertical="center"/>
      <protection/>
    </xf>
    <xf numFmtId="0" fontId="0" fillId="0" borderId="0" xfId="86" applyFont="1" applyFill="1" applyAlignment="1">
      <alignment horizontal="left" vertical="center"/>
      <protection/>
    </xf>
    <xf numFmtId="0" fontId="2" fillId="0" borderId="18" xfId="84" applyFont="1" applyFill="1" applyBorder="1" applyAlignment="1">
      <alignment horizontal="left" vertical="center" wrapText="1"/>
      <protection/>
    </xf>
    <xf numFmtId="176" fontId="0" fillId="0" borderId="18" xfId="0" applyNumberFormat="1" applyFill="1" applyBorder="1" applyAlignment="1">
      <alignment horizontal="left" vertical="center"/>
    </xf>
    <xf numFmtId="176" fontId="0" fillId="0" borderId="18" xfId="0" applyNumberFormat="1" applyFill="1" applyBorder="1" applyAlignment="1">
      <alignment horizontal="center" vertical="center"/>
    </xf>
    <xf numFmtId="0" fontId="1" fillId="0" borderId="0" xfId="82" applyFont="1" applyFill="1" applyAlignment="1">
      <alignment horizontal="right" vertical="center"/>
      <protection/>
    </xf>
    <xf numFmtId="0" fontId="2" fillId="0" borderId="0" xfId="82" applyFont="1" applyFill="1" applyAlignment="1">
      <alignment horizontal="right" vertical="center"/>
      <protection/>
    </xf>
    <xf numFmtId="0" fontId="0" fillId="0" borderId="0" xfId="82" applyFill="1" applyAlignment="1">
      <alignment horizontal="right" vertical="center"/>
      <protection/>
    </xf>
    <xf numFmtId="0" fontId="0" fillId="0" borderId="0" xfId="82" applyFill="1" applyBorder="1" applyAlignment="1">
      <alignment horizontal="right" vertical="center"/>
      <protection/>
    </xf>
    <xf numFmtId="0" fontId="19" fillId="0" borderId="0" xfId="82" applyFont="1" applyFill="1" applyAlignment="1">
      <alignment horizontal="left" vertical="center"/>
      <protection/>
    </xf>
    <xf numFmtId="0" fontId="20" fillId="0" borderId="0" xfId="82" applyFont="1" applyFill="1" applyAlignment="1">
      <alignment horizontal="center" vertical="center"/>
      <protection/>
    </xf>
    <xf numFmtId="176" fontId="0" fillId="0" borderId="11" xfId="82" applyNumberFormat="1" applyFont="1" applyFill="1" applyBorder="1" applyAlignment="1">
      <alignment horizontal="center" vertical="center"/>
      <protection/>
    </xf>
    <xf numFmtId="176" fontId="0" fillId="0" borderId="12" xfId="82" applyNumberFormat="1" applyFont="1" applyFill="1" applyBorder="1" applyAlignment="1">
      <alignment horizontal="center" vertical="center"/>
      <protection/>
    </xf>
    <xf numFmtId="176" fontId="0" fillId="0" borderId="15" xfId="82" applyNumberFormat="1" applyFont="1" applyFill="1" applyBorder="1" applyAlignment="1">
      <alignment horizontal="center" vertical="center"/>
      <protection/>
    </xf>
    <xf numFmtId="176" fontId="0" fillId="0" borderId="39" xfId="82" applyNumberFormat="1" applyFont="1" applyFill="1" applyBorder="1" applyAlignment="1">
      <alignment horizontal="center" vertical="center"/>
      <protection/>
    </xf>
    <xf numFmtId="176" fontId="0" fillId="0" borderId="17" xfId="82" applyNumberFormat="1" applyFont="1" applyFill="1" applyBorder="1" applyAlignment="1">
      <alignment horizontal="center" vertical="center"/>
      <protection/>
    </xf>
    <xf numFmtId="176" fontId="2" fillId="0" borderId="18" xfId="82" applyNumberFormat="1" applyFont="1" applyFill="1" applyBorder="1" applyAlignment="1">
      <alignment horizontal="center" vertical="center"/>
      <protection/>
    </xf>
    <xf numFmtId="176" fontId="0" fillId="0" borderId="18" xfId="82" applyNumberFormat="1" applyFont="1" applyFill="1" applyBorder="1" applyAlignment="1">
      <alignment horizontal="center" vertical="center"/>
      <protection/>
    </xf>
    <xf numFmtId="49" fontId="0" fillId="0" borderId="18" xfId="82" applyNumberFormat="1" applyFont="1" applyFill="1" applyBorder="1" applyAlignment="1">
      <alignment horizontal="center" vertical="center" wrapText="1"/>
      <protection/>
    </xf>
    <xf numFmtId="49" fontId="0" fillId="0" borderId="37" xfId="82" applyNumberFormat="1" applyFont="1" applyFill="1" applyBorder="1" applyAlignment="1">
      <alignment horizontal="center" vertical="center" wrapText="1"/>
      <protection/>
    </xf>
    <xf numFmtId="49" fontId="0" fillId="0" borderId="18" xfId="82" applyNumberFormat="1" applyFont="1" applyFill="1" applyBorder="1" applyAlignment="1">
      <alignment horizontal="center" vertical="center"/>
      <protection/>
    </xf>
    <xf numFmtId="49" fontId="0" fillId="0" borderId="37" xfId="82" applyNumberFormat="1" applyFont="1" applyFill="1" applyBorder="1" applyAlignment="1">
      <alignment horizontal="center" vertical="center"/>
      <protection/>
    </xf>
    <xf numFmtId="176" fontId="17" fillId="0" borderId="17" xfId="82" applyNumberFormat="1" applyFont="1" applyFill="1" applyBorder="1" applyAlignment="1">
      <alignment horizontal="left" vertical="center"/>
      <protection/>
    </xf>
    <xf numFmtId="176" fontId="17" fillId="0" borderId="18" xfId="82" applyNumberFormat="1" applyFont="1" applyFill="1" applyBorder="1" applyAlignment="1">
      <alignment horizontal="center" vertical="center"/>
      <protection/>
    </xf>
    <xf numFmtId="176" fontId="17" fillId="0" borderId="18" xfId="82" applyNumberFormat="1" applyFont="1" applyFill="1" applyBorder="1" applyAlignment="1">
      <alignment horizontal="right" vertical="center"/>
      <protection/>
    </xf>
    <xf numFmtId="176" fontId="17" fillId="0" borderId="18" xfId="82" applyNumberFormat="1" applyFont="1" applyFill="1" applyBorder="1" applyAlignment="1">
      <alignment horizontal="left" vertical="center"/>
      <protection/>
    </xf>
    <xf numFmtId="0" fontId="17" fillId="0" borderId="18" xfId="82" applyNumberFormat="1" applyFont="1" applyFill="1" applyBorder="1" applyAlignment="1">
      <alignment horizontal="center" vertical="center"/>
      <protection/>
    </xf>
    <xf numFmtId="0" fontId="17" fillId="0" borderId="26" xfId="82" applyNumberFormat="1" applyFont="1" applyFill="1" applyBorder="1" applyAlignment="1">
      <alignment horizontal="center" vertical="center"/>
      <protection/>
    </xf>
    <xf numFmtId="176" fontId="17" fillId="0" borderId="37" xfId="82" applyNumberFormat="1" applyFont="1" applyFill="1" applyBorder="1" applyAlignment="1">
      <alignment horizontal="right" vertical="center"/>
      <protection/>
    </xf>
    <xf numFmtId="176" fontId="0" fillId="0" borderId="18" xfId="82" applyNumberFormat="1" applyFont="1" applyFill="1" applyBorder="1" applyAlignment="1">
      <alignment horizontal="left" vertical="center"/>
      <protection/>
    </xf>
    <xf numFmtId="176" fontId="17" fillId="0" borderId="26" xfId="82" applyNumberFormat="1" applyFont="1" applyFill="1" applyBorder="1" applyAlignment="1">
      <alignment horizontal="left" vertical="center"/>
      <protection/>
    </xf>
    <xf numFmtId="0" fontId="17" fillId="0" borderId="24" xfId="82" applyNumberFormat="1" applyFont="1" applyFill="1" applyBorder="1" applyAlignment="1">
      <alignment horizontal="center" vertical="center"/>
      <protection/>
    </xf>
    <xf numFmtId="176" fontId="17" fillId="0" borderId="44" xfId="82" applyNumberFormat="1" applyFont="1" applyFill="1" applyBorder="1" applyAlignment="1">
      <alignment horizontal="center" vertical="center"/>
      <protection/>
    </xf>
    <xf numFmtId="176" fontId="21" fillId="0" borderId="17" xfId="82" applyNumberFormat="1" applyFont="1" applyFill="1" applyBorder="1" applyAlignment="1">
      <alignment horizontal="center" vertical="center"/>
      <protection/>
    </xf>
    <xf numFmtId="176" fontId="21" fillId="0" borderId="26" xfId="82" applyNumberFormat="1" applyFont="1" applyFill="1" applyBorder="1" applyAlignment="1">
      <alignment horizontal="center" vertical="center"/>
      <protection/>
    </xf>
    <xf numFmtId="176" fontId="21" fillId="0" borderId="44" xfId="82" applyNumberFormat="1" applyFont="1" applyFill="1" applyBorder="1" applyAlignment="1">
      <alignment vertical="center"/>
      <protection/>
    </xf>
    <xf numFmtId="176" fontId="17" fillId="0" borderId="17" xfId="82" applyNumberFormat="1" applyFont="1" applyFill="1" applyBorder="1" applyAlignment="1">
      <alignment horizontal="center" vertical="center"/>
      <protection/>
    </xf>
    <xf numFmtId="176" fontId="17" fillId="0" borderId="26" xfId="82" applyNumberFormat="1" applyFont="1" applyFill="1" applyBorder="1" applyAlignment="1">
      <alignment horizontal="center" vertical="center"/>
      <protection/>
    </xf>
    <xf numFmtId="176" fontId="17" fillId="0" borderId="44" xfId="82" applyNumberFormat="1" applyFont="1" applyFill="1" applyBorder="1" applyAlignment="1">
      <alignment vertical="center"/>
      <protection/>
    </xf>
    <xf numFmtId="176" fontId="17" fillId="0" borderId="45" xfId="82" applyNumberFormat="1" applyFont="1" applyFill="1" applyBorder="1" applyAlignment="1">
      <alignment horizontal="center" vertical="center"/>
      <protection/>
    </xf>
    <xf numFmtId="176" fontId="17" fillId="0" borderId="42" xfId="82" applyNumberFormat="1" applyFont="1" applyFill="1" applyBorder="1" applyAlignment="1">
      <alignment horizontal="right" vertical="center"/>
      <protection/>
    </xf>
    <xf numFmtId="176" fontId="17" fillId="0" borderId="46" xfId="82" applyNumberFormat="1" applyFont="1" applyFill="1" applyBorder="1" applyAlignment="1">
      <alignment horizontal="left" vertical="center"/>
      <protection/>
    </xf>
    <xf numFmtId="0" fontId="17" fillId="0" borderId="47" xfId="82" applyNumberFormat="1" applyFont="1" applyFill="1" applyBorder="1" applyAlignment="1">
      <alignment horizontal="center" vertical="center"/>
      <protection/>
    </xf>
    <xf numFmtId="176" fontId="17" fillId="0" borderId="48" xfId="82" applyNumberFormat="1" applyFont="1" applyFill="1" applyBorder="1" applyAlignment="1">
      <alignment vertical="center"/>
      <protection/>
    </xf>
    <xf numFmtId="176" fontId="21" fillId="0" borderId="49" xfId="82" applyNumberFormat="1" applyFont="1" applyFill="1" applyBorder="1" applyAlignment="1">
      <alignment horizontal="center" vertical="center"/>
      <protection/>
    </xf>
    <xf numFmtId="176" fontId="17" fillId="0" borderId="31" xfId="82" applyNumberFormat="1" applyFont="1" applyFill="1" applyBorder="1" applyAlignment="1">
      <alignment horizontal="right" vertical="center"/>
      <protection/>
    </xf>
    <xf numFmtId="176" fontId="21" fillId="0" borderId="32" xfId="82" applyNumberFormat="1" applyFont="1" applyFill="1" applyBorder="1" applyAlignment="1">
      <alignment horizontal="center" vertical="center"/>
      <protection/>
    </xf>
    <xf numFmtId="0" fontId="17" fillId="0" borderId="31" xfId="82" applyNumberFormat="1" applyFont="1" applyFill="1" applyBorder="1" applyAlignment="1">
      <alignment horizontal="center" vertical="center"/>
      <protection/>
    </xf>
    <xf numFmtId="176" fontId="21" fillId="0" borderId="50" xfId="82" applyNumberFormat="1" applyFont="1" applyFill="1" applyBorder="1" applyAlignment="1">
      <alignment vertical="center"/>
      <protection/>
    </xf>
    <xf numFmtId="0" fontId="2" fillId="0" borderId="33" xfId="82" applyFont="1" applyFill="1" applyBorder="1" applyAlignment="1">
      <alignment horizontal="left" vertical="center" wrapText="1"/>
      <protection/>
    </xf>
    <xf numFmtId="0" fontId="2" fillId="0" borderId="33" xfId="82" applyFont="1" applyFill="1" applyBorder="1" applyAlignment="1">
      <alignment horizontal="left" vertical="center"/>
      <protection/>
    </xf>
    <xf numFmtId="0" fontId="2" fillId="0" borderId="0" xfId="82" applyFont="1" applyFill="1" applyBorder="1" applyAlignment="1">
      <alignment horizontal="left" vertical="center"/>
      <protection/>
    </xf>
    <xf numFmtId="0" fontId="1" fillId="0" borderId="0" xfId="82" applyFont="1" applyFill="1" applyBorder="1" applyAlignment="1">
      <alignment horizontal="right" vertical="center"/>
      <protection/>
    </xf>
    <xf numFmtId="0" fontId="2" fillId="0" borderId="0" xfId="82" applyFont="1" applyFill="1" applyBorder="1" applyAlignment="1">
      <alignment horizontal="right" vertical="center"/>
      <protection/>
    </xf>
    <xf numFmtId="0" fontId="1" fillId="0" borderId="0" xfId="0" applyFont="1" applyFill="1" applyAlignment="1">
      <alignment horizontal="right" vertical="center"/>
    </xf>
    <xf numFmtId="0" fontId="0" fillId="0" borderId="0" xfId="0"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20" fillId="0" borderId="0" xfId="0" applyFont="1" applyFill="1" applyAlignment="1">
      <alignment horizontal="center" vertical="center"/>
    </xf>
    <xf numFmtId="0" fontId="0" fillId="0" borderId="10" xfId="0" applyFill="1" applyBorder="1" applyAlignment="1">
      <alignment horizontal="left" vertical="center"/>
    </xf>
    <xf numFmtId="0" fontId="4" fillId="0" borderId="0" xfId="0" applyFont="1" applyFill="1" applyAlignment="1">
      <alignment horizontal="center" vertical="center"/>
    </xf>
    <xf numFmtId="176" fontId="0" fillId="0" borderId="51"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6" fontId="0" fillId="0" borderId="47" xfId="0" applyNumberFormat="1" applyFill="1" applyBorder="1" applyAlignment="1">
      <alignment horizontal="center" vertical="center" wrapText="1"/>
    </xf>
    <xf numFmtId="176" fontId="0" fillId="0" borderId="42"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0" borderId="27" xfId="0" applyNumberFormat="1" applyFill="1" applyBorder="1" applyAlignment="1">
      <alignment horizontal="center" vertical="center" wrapText="1"/>
    </xf>
    <xf numFmtId="176" fontId="0" fillId="0" borderId="28"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49" fontId="0" fillId="0" borderId="23" xfId="0" applyNumberFormat="1" applyFill="1" applyBorder="1" applyAlignment="1">
      <alignment horizontal="center" vertical="center"/>
    </xf>
    <xf numFmtId="49" fontId="0" fillId="0" borderId="24" xfId="0" applyNumberFormat="1" applyFill="1" applyBorder="1" applyAlignment="1">
      <alignment horizontal="center" vertical="center"/>
    </xf>
    <xf numFmtId="49" fontId="0" fillId="0" borderId="25" xfId="0" applyNumberFormat="1" applyFill="1" applyBorder="1" applyAlignment="1">
      <alignment horizontal="center" vertical="center"/>
    </xf>
    <xf numFmtId="49" fontId="0" fillId="0" borderId="18" xfId="0" applyNumberFormat="1" applyFont="1" applyFill="1" applyBorder="1" applyAlignment="1">
      <alignment horizontal="center" vertical="center"/>
    </xf>
    <xf numFmtId="176" fontId="0" fillId="0" borderId="27" xfId="0" applyNumberFormat="1" applyFill="1" applyBorder="1" applyAlignment="1">
      <alignment horizontal="center" vertical="center"/>
    </xf>
    <xf numFmtId="176" fontId="0" fillId="0" borderId="28" xfId="0" applyNumberFormat="1" applyFill="1" applyBorder="1" applyAlignment="1">
      <alignment horizontal="center" vertical="center"/>
    </xf>
    <xf numFmtId="176" fontId="0" fillId="0"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4" fontId="0" fillId="0" borderId="18" xfId="84" applyNumberFormat="1" applyFont="1" applyFill="1" applyBorder="1" applyAlignment="1">
      <alignment vertical="center" wrapText="1"/>
      <protection/>
    </xf>
    <xf numFmtId="176" fontId="0" fillId="0" borderId="42" xfId="0" applyNumberFormat="1" applyFill="1" applyBorder="1" applyAlignment="1">
      <alignment horizontal="right" vertical="center"/>
    </xf>
    <xf numFmtId="176" fontId="0" fillId="0" borderId="49" xfId="0" applyNumberFormat="1" applyFill="1" applyBorder="1" applyAlignment="1">
      <alignment horizontal="left" vertical="center"/>
    </xf>
    <xf numFmtId="176" fontId="0" fillId="0" borderId="52" xfId="0" applyNumberFormat="1" applyFill="1" applyBorder="1" applyAlignment="1">
      <alignment horizontal="left" vertical="center"/>
    </xf>
    <xf numFmtId="176" fontId="0" fillId="0"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Fill="1" applyBorder="1" applyAlignment="1">
      <alignment horizontal="left" vertical="center" wrapText="1"/>
    </xf>
    <xf numFmtId="0" fontId="0" fillId="0" borderId="33"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176" fontId="0" fillId="0" borderId="34" xfId="0" applyNumberFormat="1" applyFont="1" applyFill="1" applyBorder="1" applyAlignment="1">
      <alignment horizontal="center" vertical="center" wrapText="1"/>
    </xf>
    <xf numFmtId="0" fontId="0" fillId="0" borderId="0" xfId="0" applyFill="1" applyBorder="1" applyAlignment="1">
      <alignment horizontal="right" vertical="center" wrapText="1"/>
    </xf>
    <xf numFmtId="176" fontId="0" fillId="0" borderId="35" xfId="0" applyNumberFormat="1" applyFont="1" applyFill="1" applyBorder="1" applyAlignment="1">
      <alignment horizontal="center" vertical="center" wrapText="1"/>
    </xf>
    <xf numFmtId="176" fontId="0" fillId="0" borderId="36"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xf>
    <xf numFmtId="49" fontId="0" fillId="0" borderId="0" xfId="0" applyNumberFormat="1" applyFill="1" applyBorder="1" applyAlignment="1">
      <alignment horizontal="right" vertical="center"/>
    </xf>
    <xf numFmtId="176" fontId="0" fillId="0" borderId="37" xfId="0" applyNumberFormat="1" applyFill="1" applyBorder="1" applyAlignment="1">
      <alignment horizontal="right" vertical="center"/>
    </xf>
    <xf numFmtId="0" fontId="0" fillId="0" borderId="0" xfId="0" applyFill="1" applyBorder="1" applyAlignment="1">
      <alignment horizontal="right" vertical="center"/>
    </xf>
    <xf numFmtId="176" fontId="0" fillId="0" borderId="53"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23" xfId="0" applyNumberFormat="1" applyFill="1" applyBorder="1" applyAlignment="1">
      <alignment horizontal="center" vertical="center"/>
    </xf>
    <xf numFmtId="176" fontId="0" fillId="0" borderId="24" xfId="0" applyNumberFormat="1" applyFill="1" applyBorder="1" applyAlignment="1">
      <alignment horizontal="center" vertical="center"/>
    </xf>
    <xf numFmtId="176" fontId="0" fillId="0" borderId="25" xfId="0" applyNumberFormat="1" applyFill="1" applyBorder="1" applyAlignment="1">
      <alignment horizontal="center" vertical="center"/>
    </xf>
    <xf numFmtId="176" fontId="0" fillId="0" borderId="30" xfId="0" applyNumberFormat="1" applyFill="1" applyBorder="1" applyAlignment="1">
      <alignment horizontal="left" vertical="center"/>
    </xf>
    <xf numFmtId="0" fontId="0" fillId="0" borderId="0" xfId="0" applyFill="1" applyAlignment="1">
      <alignment vertical="center"/>
    </xf>
    <xf numFmtId="176" fontId="0" fillId="0" borderId="34" xfId="0" applyNumberFormat="1" applyFill="1" applyBorder="1" applyAlignment="1">
      <alignment horizontal="center" vertical="center" wrapText="1"/>
    </xf>
    <xf numFmtId="176" fontId="0" fillId="0" borderId="35" xfId="0" applyNumberFormat="1" applyFill="1" applyBorder="1" applyAlignment="1">
      <alignment horizontal="center" vertical="center" wrapText="1"/>
    </xf>
    <xf numFmtId="176" fontId="0" fillId="0" borderId="36" xfId="0" applyNumberFormat="1" applyFill="1" applyBorder="1" applyAlignment="1">
      <alignment horizontal="center" vertical="center" wrapText="1"/>
    </xf>
    <xf numFmtId="49" fontId="0" fillId="0" borderId="37" xfId="0" applyNumberFormat="1" applyFill="1" applyBorder="1" applyAlignment="1">
      <alignment horizontal="center" vertical="center"/>
    </xf>
    <xf numFmtId="176" fontId="0" fillId="0" borderId="37" xfId="82" applyNumberFormat="1" applyFont="1" applyFill="1" applyBorder="1" applyAlignment="1">
      <alignment horizontal="center" vertical="center"/>
      <protection/>
    </xf>
    <xf numFmtId="176" fontId="17" fillId="0" borderId="45" xfId="82" applyNumberFormat="1" applyFont="1" applyFill="1" applyBorder="1" applyAlignment="1">
      <alignment horizontal="left" vertical="center"/>
      <protection/>
    </xf>
    <xf numFmtId="176" fontId="21" fillId="0" borderId="31" xfId="82" applyNumberFormat="1" applyFont="1" applyFill="1" applyBorder="1" applyAlignment="1">
      <alignment horizontal="right" vertical="center"/>
      <protection/>
    </xf>
    <xf numFmtId="176" fontId="0" fillId="0" borderId="11" xfId="82" applyNumberFormat="1" applyFont="1" applyFill="1" applyBorder="1" applyAlignment="1" quotePrefix="1">
      <alignment horizontal="center" vertical="center"/>
      <protection/>
    </xf>
    <xf numFmtId="176" fontId="0" fillId="0" borderId="12" xfId="82" applyNumberFormat="1" applyFont="1" applyFill="1" applyBorder="1" applyAlignment="1" quotePrefix="1">
      <alignment horizontal="center" vertical="center"/>
      <protection/>
    </xf>
    <xf numFmtId="176" fontId="0" fillId="0" borderId="17" xfId="82" applyNumberFormat="1" applyFont="1" applyFill="1" applyBorder="1" applyAlignment="1" quotePrefix="1">
      <alignment horizontal="center" vertical="center"/>
      <protection/>
    </xf>
    <xf numFmtId="176" fontId="2" fillId="0" borderId="18" xfId="82" applyNumberFormat="1" applyFont="1" applyFill="1" applyBorder="1" applyAlignment="1" quotePrefix="1">
      <alignment horizontal="center" vertical="center"/>
      <protection/>
    </xf>
    <xf numFmtId="176" fontId="0" fillId="0" borderId="18" xfId="82" applyNumberFormat="1" applyFont="1" applyFill="1" applyBorder="1" applyAlignment="1" quotePrefix="1">
      <alignment horizontal="center" vertical="center"/>
      <protection/>
    </xf>
    <xf numFmtId="176" fontId="0" fillId="0" borderId="37" xfId="82" applyNumberFormat="1" applyFont="1" applyFill="1" applyBorder="1" applyAlignment="1" quotePrefix="1">
      <alignment horizontal="center" vertical="center"/>
      <protection/>
    </xf>
    <xf numFmtId="176" fontId="17" fillId="0" borderId="17" xfId="82" applyNumberFormat="1" applyFont="1" applyFill="1" applyBorder="1" applyAlignment="1" quotePrefix="1">
      <alignment horizontal="left" vertical="center"/>
      <protection/>
    </xf>
    <xf numFmtId="176" fontId="17" fillId="0" borderId="18" xfId="82" applyNumberFormat="1" applyFont="1" applyFill="1" applyBorder="1" applyAlignment="1" quotePrefix="1">
      <alignment horizontal="center" vertical="center"/>
      <protection/>
    </xf>
    <xf numFmtId="176" fontId="17" fillId="0" borderId="18" xfId="82" applyNumberFormat="1" applyFont="1" applyFill="1" applyBorder="1" applyAlignment="1" quotePrefix="1">
      <alignment horizontal="left" vertical="center"/>
      <protection/>
    </xf>
    <xf numFmtId="176" fontId="21" fillId="0" borderId="17" xfId="82" applyNumberFormat="1" applyFont="1" applyFill="1" applyBorder="1" applyAlignment="1" quotePrefix="1">
      <alignment horizontal="center" vertical="center"/>
      <protection/>
    </xf>
    <xf numFmtId="176" fontId="21" fillId="0" borderId="26" xfId="82" applyNumberFormat="1" applyFont="1" applyFill="1" applyBorder="1" applyAlignment="1" quotePrefix="1">
      <alignment horizontal="center" vertical="center"/>
      <protection/>
    </xf>
    <xf numFmtId="176" fontId="21" fillId="0" borderId="49" xfId="82" applyNumberFormat="1" applyFont="1" applyFill="1" applyBorder="1" applyAlignment="1" quotePrefix="1">
      <alignment horizontal="center" vertical="center"/>
      <protection/>
    </xf>
    <xf numFmtId="176" fontId="21" fillId="0" borderId="32" xfId="82" applyNumberFormat="1" applyFont="1" applyFill="1" applyBorder="1" applyAlignment="1" quotePrefix="1">
      <alignment horizontal="center" vertical="center"/>
      <protection/>
    </xf>
    <xf numFmtId="176" fontId="0" fillId="0" borderId="51"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0" borderId="42" xfId="0" applyNumberFormat="1" applyFill="1" applyBorder="1" applyAlignment="1" quotePrefix="1">
      <alignment horizontal="center" vertical="center" wrapText="1"/>
    </xf>
    <xf numFmtId="176" fontId="0" fillId="0" borderId="23" xfId="0" applyNumberFormat="1" applyFill="1" applyBorder="1" applyAlignment="1" quotePrefix="1">
      <alignment horizontal="center" vertical="center"/>
    </xf>
    <xf numFmtId="176" fontId="0" fillId="0" borderId="18" xfId="0" applyNumberFormat="1" applyFill="1" applyBorder="1" applyAlignment="1" quotePrefix="1">
      <alignment horizontal="center" vertical="center"/>
    </xf>
    <xf numFmtId="176" fontId="0" fillId="0" borderId="27" xfId="0" applyNumberFormat="1" applyFill="1" applyBorder="1" applyAlignment="1" quotePrefix="1">
      <alignment horizontal="center" vertical="center"/>
    </xf>
    <xf numFmtId="176" fontId="0" fillId="0" borderId="14" xfId="0" applyNumberFormat="1" applyFont="1" applyFill="1" applyBorder="1" applyAlignment="1" quotePrefix="1">
      <alignment horizontal="center" vertical="center" wrapText="1"/>
    </xf>
    <xf numFmtId="176" fontId="0" fillId="0" borderId="34" xfId="0" applyNumberFormat="1" applyFont="1" applyFill="1" applyBorder="1" applyAlignment="1" quotePrefix="1">
      <alignment horizontal="center" vertical="center" wrapText="1"/>
    </xf>
    <xf numFmtId="49" fontId="0" fillId="0" borderId="23" xfId="0" applyNumberFormat="1" applyFill="1" applyBorder="1" applyAlignment="1" quotePrefix="1">
      <alignment horizontal="center" vertical="center"/>
    </xf>
    <xf numFmtId="49" fontId="0" fillId="0" borderId="18" xfId="0" applyNumberFormat="1" applyFont="1" applyFill="1" applyBorder="1" applyAlignment="1" quotePrefix="1">
      <alignment horizontal="center" vertical="center"/>
    </xf>
  </cellXfs>
  <cellStyles count="7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60% - 强调文字颜色 2" xfId="30"/>
    <cellStyle name="标题 4" xfId="31"/>
    <cellStyle name="警告文本" xfId="32"/>
    <cellStyle name="常规 5 2" xfId="33"/>
    <cellStyle name="标题"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常规 5_开发区机关事务局22015年度部门决算公开表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好_开发区机关事务局22015年度部门决算公开表格" xfId="63"/>
    <cellStyle name="强调文字颜色 5" xfId="64"/>
    <cellStyle name="40% - 强调文字颜色 5" xfId="65"/>
    <cellStyle name="好_司法部2010年度中央部门决算（草案）报" xfId="66"/>
    <cellStyle name="60% - 强调文字颜色 5" xfId="67"/>
    <cellStyle name="强调文字颜色 6" xfId="68"/>
    <cellStyle name="40% - 强调文字颜色 6" xfId="69"/>
    <cellStyle name="差_开发区机关事务局22015年度部门决算公开表格" xfId="70"/>
    <cellStyle name="60% - 强调文字颜色 6" xfId="71"/>
    <cellStyle name="常规 2" xfId="72"/>
    <cellStyle name="常规 3" xfId="73"/>
    <cellStyle name="差_全国友协2010年度中央部门决算（草案）" xfId="74"/>
    <cellStyle name="常规 4" xfId="75"/>
    <cellStyle name="常规 5" xfId="76"/>
    <cellStyle name="常规_2007年行政单位基层表样表_开发区机关事务局22015年度部门决算公开表格" xfId="77"/>
    <cellStyle name="常规 7" xfId="78"/>
    <cellStyle name="差_5.中央部门决算（草案)-1" xfId="79"/>
    <cellStyle name="好_5.中央部门决算（草案)-1" xfId="80"/>
    <cellStyle name="样式 1" xfId="81"/>
    <cellStyle name="常规_2007年行政单位基层表样表" xfId="82"/>
    <cellStyle name="好_全国友协2010年度中央部门决算（草案）" xfId="83"/>
    <cellStyle name="常规_事业单位部门决算报表（讨论稿） 2" xfId="84"/>
    <cellStyle name="好_出版署2010年度中央部门决算草案" xfId="85"/>
    <cellStyle name="常规_事业单位部门决算报表（讨论稿） 2_开发区机关事务局22015年度部门决算公开表格" xfId="86"/>
    <cellStyle name="常规_2012年预算公开分析表（26个部门财政拨款三公经费）" xfId="87"/>
    <cellStyle name="样式 1 2" xfId="88"/>
    <cellStyle name="差_司法部2010年度中央部门决算（草案）报"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85" zoomScaleNormal="85" zoomScaleSheetLayoutView="100" workbookViewId="0" topLeftCell="A1">
      <selection activeCell="F8" sqref="F8"/>
    </sheetView>
  </sheetViews>
  <sheetFormatPr defaultColWidth="9.00390625" defaultRowHeight="14.25"/>
  <cols>
    <col min="1" max="1" width="50.625" style="135" customWidth="1"/>
    <col min="2" max="2" width="4.00390625" style="135" customWidth="1"/>
    <col min="3" max="3" width="15.625" style="135" customWidth="1"/>
    <col min="4" max="4" width="50.625" style="135" customWidth="1"/>
    <col min="5" max="5" width="3.50390625" style="135" customWidth="1"/>
    <col min="6" max="6" width="15.625" style="135" customWidth="1"/>
    <col min="7" max="8" width="9.00390625" style="136" customWidth="1"/>
    <col min="9" max="16384" width="9.00390625" style="135" customWidth="1"/>
  </cols>
  <sheetData>
    <row r="1" ht="15">
      <c r="A1" s="137"/>
    </row>
    <row r="2" spans="1:8" s="133" customFormat="1" ht="18" customHeight="1">
      <c r="A2" s="138" t="s">
        <v>0</v>
      </c>
      <c r="B2" s="138"/>
      <c r="C2" s="138"/>
      <c r="D2" s="138"/>
      <c r="E2" s="138"/>
      <c r="F2" s="138"/>
      <c r="G2" s="180"/>
      <c r="H2" s="180"/>
    </row>
    <row r="3" ht="9.75" customHeight="1">
      <c r="F3" s="42" t="s">
        <v>1</v>
      </c>
    </row>
    <row r="4" spans="1:6" ht="15" customHeight="1">
      <c r="A4" s="8" t="s">
        <v>2</v>
      </c>
      <c r="F4" s="42" t="s">
        <v>3</v>
      </c>
    </row>
    <row r="5" spans="1:8" s="134" customFormat="1" ht="21.75" customHeight="1">
      <c r="A5" s="242" t="s">
        <v>4</v>
      </c>
      <c r="B5" s="140"/>
      <c r="C5" s="140"/>
      <c r="D5" s="243" t="s">
        <v>5</v>
      </c>
      <c r="E5" s="140"/>
      <c r="F5" s="142"/>
      <c r="G5" s="181"/>
      <c r="H5" s="181"/>
    </row>
    <row r="6" spans="1:8" s="134" customFormat="1" ht="21.75" customHeight="1">
      <c r="A6" s="244" t="s">
        <v>6</v>
      </c>
      <c r="B6" s="245" t="s">
        <v>7</v>
      </c>
      <c r="C6" s="145" t="s">
        <v>8</v>
      </c>
      <c r="D6" s="246" t="s">
        <v>6</v>
      </c>
      <c r="E6" s="245" t="s">
        <v>7</v>
      </c>
      <c r="F6" s="239" t="s">
        <v>8</v>
      </c>
      <c r="G6" s="181"/>
      <c r="H6" s="181"/>
    </row>
    <row r="7" spans="1:8" s="134" customFormat="1" ht="21.75" customHeight="1">
      <c r="A7" s="244" t="s">
        <v>9</v>
      </c>
      <c r="B7" s="145"/>
      <c r="C7" s="246" t="s">
        <v>10</v>
      </c>
      <c r="D7" s="246" t="s">
        <v>9</v>
      </c>
      <c r="E7" s="145"/>
      <c r="F7" s="247" t="s">
        <v>11</v>
      </c>
      <c r="G7" s="181"/>
      <c r="H7" s="181"/>
    </row>
    <row r="8" spans="1:8" s="134" customFormat="1" ht="21.75" customHeight="1">
      <c r="A8" s="248" t="s">
        <v>12</v>
      </c>
      <c r="B8" s="249" t="s">
        <v>10</v>
      </c>
      <c r="C8" s="152">
        <f>826+787</f>
        <v>1613</v>
      </c>
      <c r="D8" s="250" t="s">
        <v>13</v>
      </c>
      <c r="E8" s="249" t="s">
        <v>14</v>
      </c>
      <c r="F8" s="152">
        <f>832+769+18-6</f>
        <v>1613</v>
      </c>
      <c r="G8" s="181"/>
      <c r="H8" s="181"/>
    </row>
    <row r="9" spans="1:8" s="134" customFormat="1" ht="21.75" customHeight="1">
      <c r="A9" s="150" t="s">
        <v>15</v>
      </c>
      <c r="B9" s="249" t="s">
        <v>11</v>
      </c>
      <c r="C9" s="152"/>
      <c r="D9" s="250" t="s">
        <v>16</v>
      </c>
      <c r="E9" s="249" t="s">
        <v>17</v>
      </c>
      <c r="F9" s="156"/>
      <c r="G9" s="181"/>
      <c r="H9" s="181"/>
    </row>
    <row r="10" spans="1:8" s="134" customFormat="1" ht="21.75" customHeight="1">
      <c r="A10" s="150" t="s">
        <v>18</v>
      </c>
      <c r="B10" s="249" t="s">
        <v>19</v>
      </c>
      <c r="C10" s="152"/>
      <c r="D10" s="250" t="s">
        <v>20</v>
      </c>
      <c r="E10" s="249" t="s">
        <v>21</v>
      </c>
      <c r="F10" s="156"/>
      <c r="G10" s="181"/>
      <c r="H10" s="181"/>
    </row>
    <row r="11" spans="1:8" s="134" customFormat="1" ht="21.75" customHeight="1">
      <c r="A11" s="150" t="s">
        <v>22</v>
      </c>
      <c r="B11" s="249" t="s">
        <v>23</v>
      </c>
      <c r="C11" s="152"/>
      <c r="D11" s="250" t="s">
        <v>24</v>
      </c>
      <c r="E11" s="249" t="s">
        <v>25</v>
      </c>
      <c r="F11" s="156"/>
      <c r="G11" s="181"/>
      <c r="H11" s="181"/>
    </row>
    <row r="12" spans="1:8" s="134" customFormat="1" ht="21.75" customHeight="1">
      <c r="A12" s="150" t="s">
        <v>26</v>
      </c>
      <c r="B12" s="249" t="s">
        <v>27</v>
      </c>
      <c r="C12" s="152"/>
      <c r="D12" s="250" t="s">
        <v>28</v>
      </c>
      <c r="E12" s="249" t="s">
        <v>29</v>
      </c>
      <c r="F12" s="156"/>
      <c r="G12" s="181"/>
      <c r="H12" s="181"/>
    </row>
    <row r="13" spans="1:8" s="134" customFormat="1" ht="21.75" customHeight="1">
      <c r="A13" s="150" t="s">
        <v>30</v>
      </c>
      <c r="B13" s="249" t="s">
        <v>31</v>
      </c>
      <c r="C13" s="152"/>
      <c r="D13" s="250" t="s">
        <v>32</v>
      </c>
      <c r="E13" s="249" t="s">
        <v>33</v>
      </c>
      <c r="F13" s="156"/>
      <c r="G13" s="181"/>
      <c r="H13" s="181"/>
    </row>
    <row r="14" spans="1:8" s="134" customFormat="1" ht="21.75" customHeight="1">
      <c r="A14" s="150"/>
      <c r="B14" s="249" t="s">
        <v>34</v>
      </c>
      <c r="C14" s="152"/>
      <c r="D14" s="157" t="s">
        <v>35</v>
      </c>
      <c r="E14" s="249" t="s">
        <v>36</v>
      </c>
      <c r="F14" s="156"/>
      <c r="G14" s="181"/>
      <c r="H14" s="181"/>
    </row>
    <row r="15" spans="1:8" s="134" customFormat="1" ht="21.75" customHeight="1">
      <c r="A15" s="150"/>
      <c r="B15" s="249" t="s">
        <v>37</v>
      </c>
      <c r="C15" s="153"/>
      <c r="D15" s="158"/>
      <c r="E15" s="249" t="s">
        <v>38</v>
      </c>
      <c r="F15" s="160"/>
      <c r="G15" s="181"/>
      <c r="H15" s="181"/>
    </row>
    <row r="16" spans="1:8" s="134" customFormat="1" ht="21.75" customHeight="1">
      <c r="A16" s="251" t="s">
        <v>39</v>
      </c>
      <c r="B16" s="249" t="s">
        <v>40</v>
      </c>
      <c r="C16" s="152">
        <f>SUM(C8:C13)</f>
        <v>1613</v>
      </c>
      <c r="D16" s="252" t="s">
        <v>41</v>
      </c>
      <c r="E16" s="249" t="s">
        <v>42</v>
      </c>
      <c r="F16" s="152">
        <f>SUM(F8:F15)</f>
        <v>1613</v>
      </c>
      <c r="G16" s="181"/>
      <c r="H16" s="181"/>
    </row>
    <row r="17" spans="1:8" s="134" customFormat="1" ht="21.75" customHeight="1">
      <c r="A17" s="150" t="s">
        <v>43</v>
      </c>
      <c r="B17" s="249" t="s">
        <v>44</v>
      </c>
      <c r="C17" s="152"/>
      <c r="D17" s="158" t="s">
        <v>45</v>
      </c>
      <c r="E17" s="249" t="s">
        <v>46</v>
      </c>
      <c r="F17" s="166"/>
      <c r="G17" s="181"/>
      <c r="H17" s="181"/>
    </row>
    <row r="18" spans="1:8" s="134" customFormat="1" ht="21.75" customHeight="1">
      <c r="A18" s="150" t="s">
        <v>47</v>
      </c>
      <c r="B18" s="249" t="s">
        <v>48</v>
      </c>
      <c r="C18" s="152">
        <f>16+26</f>
        <v>42</v>
      </c>
      <c r="D18" s="158" t="s">
        <v>49</v>
      </c>
      <c r="E18" s="249" t="s">
        <v>50</v>
      </c>
      <c r="F18" s="152">
        <f>16+26</f>
        <v>42</v>
      </c>
      <c r="G18" s="181"/>
      <c r="H18" s="181"/>
    </row>
    <row r="19" spans="1:8" s="134" customFormat="1" ht="21.75" customHeight="1">
      <c r="A19" s="240"/>
      <c r="B19" s="249" t="s">
        <v>51</v>
      </c>
      <c r="C19" s="168"/>
      <c r="D19" s="169"/>
      <c r="E19" s="249" t="s">
        <v>52</v>
      </c>
      <c r="F19" s="171"/>
      <c r="G19" s="181"/>
      <c r="H19" s="181"/>
    </row>
    <row r="20" spans="1:6" ht="21.75" customHeight="1">
      <c r="A20" s="253" t="s">
        <v>53</v>
      </c>
      <c r="B20" s="249" t="s">
        <v>54</v>
      </c>
      <c r="C20" s="241">
        <f>C16+C18</f>
        <v>1655</v>
      </c>
      <c r="D20" s="254" t="s">
        <v>53</v>
      </c>
      <c r="E20" s="249" t="s">
        <v>55</v>
      </c>
      <c r="F20" s="176">
        <f>F16+F18</f>
        <v>1655</v>
      </c>
    </row>
    <row r="21" spans="1:6" ht="29.25" customHeight="1">
      <c r="A21" s="177" t="s">
        <v>56</v>
      </c>
      <c r="B21" s="178"/>
      <c r="C21" s="178"/>
      <c r="D21" s="178"/>
      <c r="E21" s="178"/>
      <c r="F21" s="178"/>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A9" sqref="A9:E14"/>
    </sheetView>
  </sheetViews>
  <sheetFormatPr defaultColWidth="9.00390625" defaultRowHeight="14.25"/>
  <cols>
    <col min="1" max="1" width="5.375" style="183" customWidth="1"/>
    <col min="2" max="2" width="5.625" style="183" customWidth="1"/>
    <col min="3" max="3" width="10.75390625" style="183" customWidth="1"/>
    <col min="4" max="10" width="13.625" style="183" customWidth="1"/>
    <col min="11" max="16384" width="9.00390625" style="183" customWidth="1"/>
  </cols>
  <sheetData>
    <row r="1" spans="1:10" s="182" customFormat="1" ht="22.5">
      <c r="A1" s="186" t="s">
        <v>57</v>
      </c>
      <c r="B1" s="186"/>
      <c r="C1" s="186"/>
      <c r="D1" s="186"/>
      <c r="E1" s="186"/>
      <c r="F1" s="186"/>
      <c r="G1" s="186"/>
      <c r="H1" s="186"/>
      <c r="I1" s="186"/>
      <c r="J1" s="186"/>
    </row>
    <row r="2" s="183" customFormat="1" ht="15">
      <c r="J2" s="42" t="s">
        <v>58</v>
      </c>
    </row>
    <row r="3" spans="1:10" s="183" customFormat="1" ht="15.75">
      <c r="A3" s="8" t="s">
        <v>59</v>
      </c>
      <c r="B3" s="187" t="s">
        <v>60</v>
      </c>
      <c r="C3" s="187"/>
      <c r="D3" s="187"/>
      <c r="E3" s="187"/>
      <c r="F3" s="188"/>
      <c r="J3" s="42" t="s">
        <v>3</v>
      </c>
    </row>
    <row r="4" spans="1:11" s="184" customFormat="1" ht="22.5" customHeight="1">
      <c r="A4" s="255" t="s">
        <v>6</v>
      </c>
      <c r="B4" s="190"/>
      <c r="C4" s="190"/>
      <c r="D4" s="256" t="s">
        <v>39</v>
      </c>
      <c r="E4" s="256" t="s">
        <v>61</v>
      </c>
      <c r="F4" s="256" t="s">
        <v>62</v>
      </c>
      <c r="G4" s="256" t="s">
        <v>63</v>
      </c>
      <c r="H4" s="256" t="s">
        <v>64</v>
      </c>
      <c r="I4" s="256" t="s">
        <v>65</v>
      </c>
      <c r="J4" s="257" t="s">
        <v>66</v>
      </c>
      <c r="K4" s="221"/>
    </row>
    <row r="5" spans="1:11" s="184" customFormat="1" ht="22.5" customHeight="1">
      <c r="A5" s="193" t="s">
        <v>67</v>
      </c>
      <c r="B5" s="194"/>
      <c r="C5" s="258" t="s">
        <v>68</v>
      </c>
      <c r="D5" s="196"/>
      <c r="E5" s="196"/>
      <c r="F5" s="196"/>
      <c r="G5" s="196"/>
      <c r="H5" s="196"/>
      <c r="I5" s="196"/>
      <c r="J5" s="236"/>
      <c r="K5" s="221"/>
    </row>
    <row r="6" spans="1:11" s="184" customFormat="1" ht="22.5" customHeight="1">
      <c r="A6" s="198"/>
      <c r="B6" s="199"/>
      <c r="C6" s="200"/>
      <c r="D6" s="200"/>
      <c r="E6" s="200"/>
      <c r="F6" s="200"/>
      <c r="G6" s="200"/>
      <c r="H6" s="200"/>
      <c r="I6" s="200"/>
      <c r="J6" s="237"/>
      <c r="K6" s="221"/>
    </row>
    <row r="7" spans="1:11" s="183" customFormat="1" ht="22.5" customHeight="1">
      <c r="A7" s="259" t="s">
        <v>69</v>
      </c>
      <c r="B7" s="231"/>
      <c r="C7" s="232"/>
      <c r="D7" s="260" t="s">
        <v>10</v>
      </c>
      <c r="E7" s="260" t="s">
        <v>11</v>
      </c>
      <c r="F7" s="260" t="s">
        <v>19</v>
      </c>
      <c r="G7" s="260" t="s">
        <v>23</v>
      </c>
      <c r="H7" s="260" t="s">
        <v>27</v>
      </c>
      <c r="I7" s="260" t="s">
        <v>31</v>
      </c>
      <c r="J7" s="238" t="s">
        <v>34</v>
      </c>
      <c r="K7" s="227"/>
    </row>
    <row r="8" spans="1:11" s="183" customFormat="1" ht="22.5" customHeight="1">
      <c r="A8" s="261" t="s">
        <v>53</v>
      </c>
      <c r="B8" s="207"/>
      <c r="C8" s="208"/>
      <c r="D8" s="209">
        <f>SUM(E8:J8)</f>
        <v>1613</v>
      </c>
      <c r="E8" s="209">
        <f>'g01收入支出决算总表'!C8</f>
        <v>1613</v>
      </c>
      <c r="F8" s="209"/>
      <c r="G8" s="209"/>
      <c r="H8" s="209"/>
      <c r="I8" s="209"/>
      <c r="J8" s="226"/>
      <c r="K8" s="227"/>
    </row>
    <row r="9" spans="1:11" s="183" customFormat="1" ht="22.5" customHeight="1">
      <c r="A9" s="17">
        <v>2010301</v>
      </c>
      <c r="B9" s="18"/>
      <c r="C9" s="32" t="s">
        <v>70</v>
      </c>
      <c r="D9" s="210">
        <v>475</v>
      </c>
      <c r="E9" s="210">
        <v>475</v>
      </c>
      <c r="F9" s="209"/>
      <c r="G9" s="209"/>
      <c r="H9" s="209"/>
      <c r="I9" s="209"/>
      <c r="J9" s="226"/>
      <c r="K9" s="227"/>
    </row>
    <row r="10" spans="1:11" s="183" customFormat="1" ht="22.5" customHeight="1">
      <c r="A10" s="17">
        <v>2010302</v>
      </c>
      <c r="B10" s="18"/>
      <c r="C10" s="32" t="s">
        <v>71</v>
      </c>
      <c r="D10" s="210">
        <f>232-36</f>
        <v>196</v>
      </c>
      <c r="E10" s="210">
        <f>232-36</f>
        <v>196</v>
      </c>
      <c r="F10" s="209"/>
      <c r="G10" s="209"/>
      <c r="H10" s="209"/>
      <c r="I10" s="209"/>
      <c r="J10" s="226"/>
      <c r="K10" s="227"/>
    </row>
    <row r="11" spans="1:11" s="183" customFormat="1" ht="22.5" customHeight="1">
      <c r="A11" s="17">
        <v>2010303</v>
      </c>
      <c r="B11" s="18"/>
      <c r="C11" s="131" t="s">
        <v>72</v>
      </c>
      <c r="D11" s="210">
        <v>739</v>
      </c>
      <c r="E11" s="210">
        <v>739</v>
      </c>
      <c r="F11" s="209"/>
      <c r="G11" s="209"/>
      <c r="H11" s="209"/>
      <c r="I11" s="209"/>
      <c r="J11" s="226"/>
      <c r="K11" s="227"/>
    </row>
    <row r="12" spans="1:11" s="183" customFormat="1" ht="22.5" customHeight="1">
      <c r="A12" s="17">
        <v>2010305</v>
      </c>
      <c r="B12" s="18"/>
      <c r="C12" s="32" t="s">
        <v>73</v>
      </c>
      <c r="D12" s="210">
        <v>55</v>
      </c>
      <c r="E12" s="210">
        <v>55</v>
      </c>
      <c r="F12" s="209"/>
      <c r="G12" s="209"/>
      <c r="H12" s="209"/>
      <c r="I12" s="209"/>
      <c r="J12" s="226"/>
      <c r="K12" s="227"/>
    </row>
    <row r="13" spans="1:11" s="183" customFormat="1" ht="22.5" customHeight="1">
      <c r="A13" s="17">
        <v>2010504</v>
      </c>
      <c r="B13" s="18"/>
      <c r="C13" s="131" t="s">
        <v>74</v>
      </c>
      <c r="D13" s="209">
        <v>128</v>
      </c>
      <c r="E13" s="209">
        <v>128</v>
      </c>
      <c r="F13" s="209"/>
      <c r="G13" s="209"/>
      <c r="H13" s="209"/>
      <c r="I13" s="209"/>
      <c r="J13" s="226"/>
      <c r="K13" s="227"/>
    </row>
    <row r="14" spans="1:11" s="183" customFormat="1" ht="24" customHeight="1">
      <c r="A14" s="17">
        <v>2019999</v>
      </c>
      <c r="B14" s="18"/>
      <c r="C14" s="32" t="s">
        <v>75</v>
      </c>
      <c r="D14" s="209">
        <v>20</v>
      </c>
      <c r="E14" s="209">
        <v>20</v>
      </c>
      <c r="F14" s="209"/>
      <c r="G14" s="209"/>
      <c r="H14" s="209"/>
      <c r="I14" s="209"/>
      <c r="J14" s="226"/>
      <c r="K14" s="227"/>
    </row>
    <row r="15" spans="1:11" s="183" customFormat="1" ht="22.5" customHeight="1">
      <c r="A15" s="233"/>
      <c r="B15" s="214"/>
      <c r="C15" s="214"/>
      <c r="D15" s="215"/>
      <c r="E15" s="215"/>
      <c r="F15" s="215"/>
      <c r="G15" s="215"/>
      <c r="H15" s="215"/>
      <c r="I15" s="215"/>
      <c r="J15" s="229"/>
      <c r="K15" s="227"/>
    </row>
    <row r="16" spans="1:10" s="183" customFormat="1" ht="30.75" customHeight="1">
      <c r="A16" s="216" t="s">
        <v>76</v>
      </c>
      <c r="B16" s="217"/>
      <c r="C16" s="217"/>
      <c r="D16" s="217"/>
      <c r="E16" s="217"/>
      <c r="F16" s="217"/>
      <c r="G16" s="217"/>
      <c r="H16" s="217"/>
      <c r="I16" s="217"/>
      <c r="J16" s="217"/>
    </row>
    <row r="17" s="183" customFormat="1" ht="15">
      <c r="A17" s="234"/>
    </row>
    <row r="18" s="183" customFormat="1" ht="15">
      <c r="A18" s="234"/>
    </row>
  </sheetData>
  <sheetProtection/>
  <mergeCells count="22">
    <mergeCell ref="A1:J1"/>
    <mergeCell ref="B3:E3"/>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G11" sqref="G11"/>
    </sheetView>
  </sheetViews>
  <sheetFormatPr defaultColWidth="9.00390625" defaultRowHeight="14.25"/>
  <cols>
    <col min="1" max="1" width="5.625" style="183" customWidth="1"/>
    <col min="2" max="2" width="4.75390625" style="183" customWidth="1"/>
    <col min="3" max="3" width="10.375" style="183" customWidth="1"/>
    <col min="4" max="4" width="14.375" style="183" customWidth="1"/>
    <col min="5" max="9" width="14.625" style="183" customWidth="1"/>
    <col min="10" max="10" width="9.00390625" style="183" customWidth="1"/>
    <col min="11" max="11" width="12.625" style="183" customWidth="1"/>
    <col min="12" max="16384" width="9.00390625" style="183" customWidth="1"/>
  </cols>
  <sheetData>
    <row r="1" spans="1:9" s="182" customFormat="1" ht="22.5">
      <c r="A1" s="186" t="s">
        <v>77</v>
      </c>
      <c r="B1" s="186"/>
      <c r="C1" s="186"/>
      <c r="D1" s="186"/>
      <c r="E1" s="186"/>
      <c r="F1" s="186"/>
      <c r="G1" s="186"/>
      <c r="H1" s="186"/>
      <c r="I1" s="186"/>
    </row>
    <row r="2" s="183" customFormat="1" ht="15">
      <c r="I2" s="42" t="s">
        <v>78</v>
      </c>
    </row>
    <row r="3" spans="1:9" s="183" customFormat="1" ht="15.75">
      <c r="A3" s="8" t="s">
        <v>59</v>
      </c>
      <c r="B3" s="187" t="s">
        <v>60</v>
      </c>
      <c r="C3" s="187"/>
      <c r="D3" s="187"/>
      <c r="E3" s="187"/>
      <c r="F3" s="188"/>
      <c r="I3" s="42" t="s">
        <v>3</v>
      </c>
    </row>
    <row r="4" spans="1:10" s="184" customFormat="1" ht="22.5" customHeight="1">
      <c r="A4" s="255" t="s">
        <v>6</v>
      </c>
      <c r="B4" s="190"/>
      <c r="C4" s="190"/>
      <c r="D4" s="256" t="s">
        <v>41</v>
      </c>
      <c r="E4" s="256" t="s">
        <v>79</v>
      </c>
      <c r="F4" s="262" t="s">
        <v>80</v>
      </c>
      <c r="G4" s="262" t="s">
        <v>81</v>
      </c>
      <c r="H4" s="192" t="s">
        <v>82</v>
      </c>
      <c r="I4" s="263" t="s">
        <v>83</v>
      </c>
      <c r="J4" s="221"/>
    </row>
    <row r="5" spans="1:10" s="184" customFormat="1" ht="22.5" customHeight="1">
      <c r="A5" s="193" t="s">
        <v>67</v>
      </c>
      <c r="B5" s="194"/>
      <c r="C5" s="258" t="s">
        <v>68</v>
      </c>
      <c r="D5" s="196"/>
      <c r="E5" s="196"/>
      <c r="F5" s="197"/>
      <c r="G5" s="197"/>
      <c r="H5" s="197"/>
      <c r="I5" s="222"/>
      <c r="J5" s="221"/>
    </row>
    <row r="6" spans="1:10" s="184" customFormat="1" ht="22.5" customHeight="1">
      <c r="A6" s="198"/>
      <c r="B6" s="199"/>
      <c r="C6" s="200"/>
      <c r="D6" s="200"/>
      <c r="E6" s="200"/>
      <c r="F6" s="201"/>
      <c r="G6" s="201"/>
      <c r="H6" s="201"/>
      <c r="I6" s="223"/>
      <c r="J6" s="221"/>
    </row>
    <row r="7" spans="1:10" s="185" customFormat="1" ht="22.5" customHeight="1">
      <c r="A7" s="264" t="s">
        <v>69</v>
      </c>
      <c r="B7" s="203"/>
      <c r="C7" s="204"/>
      <c r="D7" s="265" t="s">
        <v>10</v>
      </c>
      <c r="E7" s="265" t="s">
        <v>11</v>
      </c>
      <c r="F7" s="265" t="s">
        <v>19</v>
      </c>
      <c r="G7" s="205" t="s">
        <v>23</v>
      </c>
      <c r="H7" s="205" t="s">
        <v>27</v>
      </c>
      <c r="I7" s="224" t="s">
        <v>31</v>
      </c>
      <c r="J7" s="225"/>
    </row>
    <row r="8" spans="1:10" s="183" customFormat="1" ht="22.5" customHeight="1">
      <c r="A8" s="261" t="s">
        <v>53</v>
      </c>
      <c r="B8" s="207"/>
      <c r="C8" s="208"/>
      <c r="D8" s="209">
        <f>SUM(E8:I8)</f>
        <v>1613</v>
      </c>
      <c r="E8" s="209">
        <f>'g01收入支出决算总表'!F8</f>
        <v>1613</v>
      </c>
      <c r="F8" s="209"/>
      <c r="G8" s="209"/>
      <c r="H8" s="209"/>
      <c r="I8" s="226"/>
      <c r="J8" s="227"/>
    </row>
    <row r="9" spans="1:10" s="183" customFormat="1" ht="22.5" customHeight="1">
      <c r="A9" s="17">
        <v>2010301</v>
      </c>
      <c r="B9" s="18"/>
      <c r="C9" s="32" t="s">
        <v>70</v>
      </c>
      <c r="D9" s="210">
        <v>475</v>
      </c>
      <c r="E9" s="210">
        <v>475</v>
      </c>
      <c r="F9" s="209"/>
      <c r="G9" s="209"/>
      <c r="H9" s="209"/>
      <c r="I9" s="226"/>
      <c r="J9" s="227"/>
    </row>
    <row r="10" spans="1:10" s="183" customFormat="1" ht="22.5" customHeight="1">
      <c r="A10" s="17">
        <v>2010302</v>
      </c>
      <c r="B10" s="18"/>
      <c r="C10" s="32" t="s">
        <v>71</v>
      </c>
      <c r="D10" s="210">
        <f>232-36</f>
        <v>196</v>
      </c>
      <c r="E10" s="210">
        <f>232-36</f>
        <v>196</v>
      </c>
      <c r="F10" s="209"/>
      <c r="G10" s="209"/>
      <c r="H10" s="209"/>
      <c r="I10" s="226"/>
      <c r="J10" s="227"/>
    </row>
    <row r="11" spans="1:10" s="183" customFormat="1" ht="22.5" customHeight="1">
      <c r="A11" s="17">
        <v>2010303</v>
      </c>
      <c r="B11" s="18"/>
      <c r="C11" s="131" t="s">
        <v>72</v>
      </c>
      <c r="D11" s="210">
        <v>739</v>
      </c>
      <c r="E11" s="210">
        <v>739</v>
      </c>
      <c r="F11" s="209"/>
      <c r="G11" s="209"/>
      <c r="H11" s="209"/>
      <c r="I11" s="226"/>
      <c r="J11" s="227"/>
    </row>
    <row r="12" spans="1:10" s="183" customFormat="1" ht="22.5" customHeight="1">
      <c r="A12" s="17">
        <v>2010305</v>
      </c>
      <c r="B12" s="18"/>
      <c r="C12" s="32" t="s">
        <v>73</v>
      </c>
      <c r="D12" s="210">
        <v>55</v>
      </c>
      <c r="E12" s="210">
        <v>55</v>
      </c>
      <c r="F12" s="209"/>
      <c r="G12" s="209"/>
      <c r="H12" s="209"/>
      <c r="I12" s="226"/>
      <c r="J12" s="227"/>
    </row>
    <row r="13" spans="1:10" s="183" customFormat="1" ht="22.5" customHeight="1">
      <c r="A13" s="17">
        <v>2010504</v>
      </c>
      <c r="B13" s="18"/>
      <c r="C13" s="131" t="s">
        <v>74</v>
      </c>
      <c r="D13" s="209">
        <v>128</v>
      </c>
      <c r="E13" s="209">
        <v>128</v>
      </c>
      <c r="F13" s="209"/>
      <c r="G13" s="209"/>
      <c r="H13" s="209"/>
      <c r="I13" s="226"/>
      <c r="J13" s="227"/>
    </row>
    <row r="14" spans="1:10" s="183" customFormat="1" ht="22.5" customHeight="1">
      <c r="A14" s="17">
        <v>2019999</v>
      </c>
      <c r="B14" s="18"/>
      <c r="C14" s="32" t="s">
        <v>75</v>
      </c>
      <c r="D14" s="209">
        <v>20</v>
      </c>
      <c r="E14" s="209">
        <v>20</v>
      </c>
      <c r="F14" s="211"/>
      <c r="G14" s="211"/>
      <c r="H14" s="211"/>
      <c r="I14" s="228"/>
      <c r="J14" s="227"/>
    </row>
    <row r="15" spans="1:10" s="183" customFormat="1" ht="22.5" customHeight="1">
      <c r="A15" s="212"/>
      <c r="B15" s="213"/>
      <c r="C15" s="214"/>
      <c r="D15" s="215"/>
      <c r="E15" s="215"/>
      <c r="F15" s="215"/>
      <c r="G15" s="215"/>
      <c r="H15" s="215"/>
      <c r="I15" s="229"/>
      <c r="J15" s="227"/>
    </row>
    <row r="16" spans="1:9" s="183" customFormat="1" ht="31.5" customHeight="1">
      <c r="A16" s="216" t="s">
        <v>84</v>
      </c>
      <c r="B16" s="217"/>
      <c r="C16" s="217"/>
      <c r="D16" s="217"/>
      <c r="E16" s="217"/>
      <c r="F16" s="217"/>
      <c r="G16" s="217"/>
      <c r="H16" s="217"/>
      <c r="I16" s="217"/>
    </row>
    <row r="17" s="183" customFormat="1" ht="15">
      <c r="A17" s="218"/>
    </row>
    <row r="18" s="183" customFormat="1" ht="15">
      <c r="A18" s="219"/>
    </row>
    <row r="19" s="183" customFormat="1" ht="15">
      <c r="A19" s="219"/>
    </row>
  </sheetData>
  <sheetProtection/>
  <mergeCells count="21">
    <mergeCell ref="A1:I1"/>
    <mergeCell ref="B3:E3"/>
    <mergeCell ref="A4:C4"/>
    <mergeCell ref="A7:C7"/>
    <mergeCell ref="A8:C8"/>
    <mergeCell ref="A9:B9"/>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2"/>
  <sheetViews>
    <sheetView view="pageBreakPreview" zoomScaleSheetLayoutView="100" workbookViewId="0" topLeftCell="A9">
      <selection activeCell="D12" sqref="D12"/>
    </sheetView>
  </sheetViews>
  <sheetFormatPr defaultColWidth="9.00390625" defaultRowHeight="14.25"/>
  <cols>
    <col min="1" max="1" width="36.375" style="135" customWidth="1"/>
    <col min="2" max="2" width="4.00390625" style="135" customWidth="1"/>
    <col min="3" max="3" width="12.75390625" style="135" customWidth="1"/>
    <col min="4" max="4" width="28.50390625" style="135" customWidth="1"/>
    <col min="5" max="5" width="3.50390625" style="135" customWidth="1"/>
    <col min="6" max="6" width="15.625" style="135" customWidth="1"/>
    <col min="7" max="7" width="13.875" style="135" customWidth="1"/>
    <col min="8" max="8" width="14.00390625" style="135" customWidth="1"/>
    <col min="9" max="10" width="9.00390625" style="136" customWidth="1"/>
    <col min="11" max="16384" width="9.00390625" style="135" customWidth="1"/>
  </cols>
  <sheetData>
    <row r="1" ht="15">
      <c r="A1" s="137"/>
    </row>
    <row r="2" spans="1:10" s="133" customFormat="1" ht="18" customHeight="1">
      <c r="A2" s="138" t="s">
        <v>85</v>
      </c>
      <c r="B2" s="138"/>
      <c r="C2" s="138"/>
      <c r="D2" s="138"/>
      <c r="E2" s="138"/>
      <c r="F2" s="138"/>
      <c r="G2" s="138"/>
      <c r="H2" s="138"/>
      <c r="I2" s="180"/>
      <c r="J2" s="180"/>
    </row>
    <row r="3" ht="9.75" customHeight="1">
      <c r="H3" s="42" t="s">
        <v>86</v>
      </c>
    </row>
    <row r="4" spans="1:8" ht="15" customHeight="1">
      <c r="A4" s="8" t="s">
        <v>2</v>
      </c>
      <c r="H4" s="42" t="s">
        <v>3</v>
      </c>
    </row>
    <row r="5" spans="1:10" s="134" customFormat="1" ht="19.5" customHeight="1">
      <c r="A5" s="242" t="s">
        <v>4</v>
      </c>
      <c r="B5" s="140"/>
      <c r="C5" s="140"/>
      <c r="D5" s="243" t="s">
        <v>5</v>
      </c>
      <c r="E5" s="140"/>
      <c r="F5" s="141"/>
      <c r="G5" s="141"/>
      <c r="H5" s="142"/>
      <c r="I5" s="181"/>
      <c r="J5" s="181"/>
    </row>
    <row r="6" spans="1:10" s="134" customFormat="1" ht="31.5" customHeight="1">
      <c r="A6" s="244" t="s">
        <v>6</v>
      </c>
      <c r="B6" s="245" t="s">
        <v>7</v>
      </c>
      <c r="C6" s="145" t="s">
        <v>87</v>
      </c>
      <c r="D6" s="246" t="s">
        <v>6</v>
      </c>
      <c r="E6" s="245" t="s">
        <v>7</v>
      </c>
      <c r="F6" s="145" t="s">
        <v>53</v>
      </c>
      <c r="G6" s="146" t="s">
        <v>88</v>
      </c>
      <c r="H6" s="147" t="s">
        <v>89</v>
      </c>
      <c r="I6" s="181"/>
      <c r="J6" s="181"/>
    </row>
    <row r="7" spans="1:10" s="134" customFormat="1" ht="19.5" customHeight="1">
      <c r="A7" s="244" t="s">
        <v>9</v>
      </c>
      <c r="B7" s="145"/>
      <c r="C7" s="246" t="s">
        <v>10</v>
      </c>
      <c r="D7" s="246" t="s">
        <v>9</v>
      </c>
      <c r="E7" s="145"/>
      <c r="F7" s="148">
        <v>2</v>
      </c>
      <c r="G7" s="148">
        <v>3</v>
      </c>
      <c r="H7" s="149">
        <v>4</v>
      </c>
      <c r="I7" s="181"/>
      <c r="J7" s="181"/>
    </row>
    <row r="8" spans="1:10" s="134" customFormat="1" ht="19.5" customHeight="1">
      <c r="A8" s="248" t="s">
        <v>90</v>
      </c>
      <c r="B8" s="249" t="s">
        <v>10</v>
      </c>
      <c r="C8" s="152">
        <f>'g01收入支出决算总表'!C8</f>
        <v>1613</v>
      </c>
      <c r="D8" s="250" t="s">
        <v>13</v>
      </c>
      <c r="E8" s="154">
        <v>15</v>
      </c>
      <c r="F8" s="155">
        <f>'g01收入支出决算总表'!F8</f>
        <v>1613</v>
      </c>
      <c r="G8" s="155">
        <f>F8</f>
        <v>1613</v>
      </c>
      <c r="H8" s="156"/>
      <c r="I8" s="181"/>
      <c r="J8" s="181"/>
    </row>
    <row r="9" spans="1:10" s="134" customFormat="1" ht="19.5" customHeight="1">
      <c r="A9" s="150" t="s">
        <v>91</v>
      </c>
      <c r="B9" s="249" t="s">
        <v>11</v>
      </c>
      <c r="C9" s="152"/>
      <c r="D9" s="250" t="s">
        <v>16</v>
      </c>
      <c r="E9" s="154">
        <v>16</v>
      </c>
      <c r="F9" s="155"/>
      <c r="G9" s="155"/>
      <c r="H9" s="156"/>
      <c r="I9" s="181"/>
      <c r="J9" s="181"/>
    </row>
    <row r="10" spans="1:10" s="134" customFormat="1" ht="19.5" customHeight="1">
      <c r="A10" s="150"/>
      <c r="B10" s="249" t="s">
        <v>19</v>
      </c>
      <c r="C10" s="152"/>
      <c r="D10" s="250" t="s">
        <v>20</v>
      </c>
      <c r="E10" s="154">
        <v>17</v>
      </c>
      <c r="F10" s="155"/>
      <c r="G10" s="155"/>
      <c r="H10" s="156"/>
      <c r="I10" s="181"/>
      <c r="J10" s="181"/>
    </row>
    <row r="11" spans="1:10" s="134" customFormat="1" ht="19.5" customHeight="1">
      <c r="A11" s="150"/>
      <c r="B11" s="249" t="s">
        <v>23</v>
      </c>
      <c r="C11" s="152"/>
      <c r="D11" s="250" t="s">
        <v>24</v>
      </c>
      <c r="E11" s="154">
        <v>18</v>
      </c>
      <c r="F11" s="155"/>
      <c r="G11" s="155"/>
      <c r="H11" s="156"/>
      <c r="I11" s="181"/>
      <c r="J11" s="181"/>
    </row>
    <row r="12" spans="1:10" s="134" customFormat="1" ht="19.5" customHeight="1">
      <c r="A12" s="150"/>
      <c r="B12" s="249" t="s">
        <v>27</v>
      </c>
      <c r="C12" s="152"/>
      <c r="D12" s="250" t="s">
        <v>28</v>
      </c>
      <c r="E12" s="154">
        <v>19</v>
      </c>
      <c r="F12" s="155"/>
      <c r="G12" s="155"/>
      <c r="H12" s="156"/>
      <c r="I12" s="181"/>
      <c r="J12" s="181"/>
    </row>
    <row r="13" spans="1:10" s="134" customFormat="1" ht="19.5" customHeight="1">
      <c r="A13" s="150"/>
      <c r="B13" s="249" t="s">
        <v>31</v>
      </c>
      <c r="C13" s="152"/>
      <c r="D13" s="250" t="s">
        <v>32</v>
      </c>
      <c r="E13" s="154">
        <v>20</v>
      </c>
      <c r="F13" s="155"/>
      <c r="G13" s="155"/>
      <c r="H13" s="156"/>
      <c r="I13" s="181"/>
      <c r="J13" s="181"/>
    </row>
    <row r="14" spans="1:10" s="134" customFormat="1" ht="19.5" customHeight="1">
      <c r="A14" s="150"/>
      <c r="B14" s="249" t="s">
        <v>34</v>
      </c>
      <c r="C14" s="152"/>
      <c r="D14" s="157" t="s">
        <v>35</v>
      </c>
      <c r="E14" s="154">
        <v>21</v>
      </c>
      <c r="F14" s="155"/>
      <c r="G14" s="155"/>
      <c r="H14" s="156"/>
      <c r="I14" s="181"/>
      <c r="J14" s="181"/>
    </row>
    <row r="15" spans="1:10" s="134" customFormat="1" ht="19.5" customHeight="1">
      <c r="A15" s="150"/>
      <c r="B15" s="249" t="s">
        <v>37</v>
      </c>
      <c r="C15" s="153"/>
      <c r="D15" s="158"/>
      <c r="E15" s="154">
        <v>22</v>
      </c>
      <c r="F15" s="159"/>
      <c r="G15" s="154"/>
      <c r="H15" s="160"/>
      <c r="I15" s="181"/>
      <c r="J15" s="181"/>
    </row>
    <row r="16" spans="1:10" s="134" customFormat="1" ht="19.5" customHeight="1">
      <c r="A16" s="251" t="s">
        <v>39</v>
      </c>
      <c r="B16" s="249" t="s">
        <v>40</v>
      </c>
      <c r="C16" s="152">
        <f>SUM(C8:C10)</f>
        <v>1613</v>
      </c>
      <c r="D16" s="252" t="s">
        <v>41</v>
      </c>
      <c r="E16" s="154">
        <v>23</v>
      </c>
      <c r="F16" s="159">
        <f>SUM(F8:F14)</f>
        <v>1613</v>
      </c>
      <c r="G16" s="154">
        <f aca="true" t="shared" si="0" ref="G16:G21">F16</f>
        <v>1613</v>
      </c>
      <c r="H16" s="163"/>
      <c r="I16" s="181"/>
      <c r="J16" s="181"/>
    </row>
    <row r="17" spans="1:10" s="134" customFormat="1" ht="19.5" customHeight="1">
      <c r="A17" s="164" t="s">
        <v>92</v>
      </c>
      <c r="B17" s="249" t="s">
        <v>44</v>
      </c>
      <c r="C17" s="152">
        <f>'g01收入支出决算总表'!C18</f>
        <v>42</v>
      </c>
      <c r="D17" s="165" t="s">
        <v>93</v>
      </c>
      <c r="E17" s="154">
        <v>24</v>
      </c>
      <c r="F17" s="159">
        <f>'g01收入支出决算总表'!F18</f>
        <v>42</v>
      </c>
      <c r="G17" s="154">
        <f t="shared" si="0"/>
        <v>42</v>
      </c>
      <c r="H17" s="166"/>
      <c r="I17" s="181"/>
      <c r="J17" s="181"/>
    </row>
    <row r="18" spans="1:10" s="134" customFormat="1" ht="19.5" customHeight="1">
      <c r="A18" s="164" t="s">
        <v>94</v>
      </c>
      <c r="B18" s="249" t="s">
        <v>48</v>
      </c>
      <c r="C18" s="152"/>
      <c r="D18" s="158"/>
      <c r="E18" s="154">
        <v>25</v>
      </c>
      <c r="F18" s="159"/>
      <c r="G18" s="154"/>
      <c r="H18" s="166"/>
      <c r="I18" s="181"/>
      <c r="J18" s="181"/>
    </row>
    <row r="19" spans="1:10" s="134" customFormat="1" ht="19.5" customHeight="1">
      <c r="A19" s="167" t="s">
        <v>95</v>
      </c>
      <c r="B19" s="249" t="s">
        <v>51</v>
      </c>
      <c r="C19" s="168"/>
      <c r="D19" s="169"/>
      <c r="E19" s="154">
        <v>26</v>
      </c>
      <c r="F19" s="170"/>
      <c r="G19" s="154"/>
      <c r="H19" s="171"/>
      <c r="I19" s="181"/>
      <c r="J19" s="181"/>
    </row>
    <row r="20" spans="1:10" s="134" customFormat="1" ht="19.5" customHeight="1">
      <c r="A20" s="167"/>
      <c r="B20" s="249" t="s">
        <v>54</v>
      </c>
      <c r="C20" s="168"/>
      <c r="D20" s="169"/>
      <c r="E20" s="154">
        <v>27</v>
      </c>
      <c r="F20" s="170"/>
      <c r="G20" s="154"/>
      <c r="H20" s="171"/>
      <c r="I20" s="181"/>
      <c r="J20" s="181"/>
    </row>
    <row r="21" spans="1:8" ht="19.5" customHeight="1">
      <c r="A21" s="253" t="s">
        <v>53</v>
      </c>
      <c r="B21" s="249" t="s">
        <v>14</v>
      </c>
      <c r="C21" s="173">
        <f>SUM(C16:C19)</f>
        <v>1655</v>
      </c>
      <c r="D21" s="254" t="s">
        <v>53</v>
      </c>
      <c r="E21" s="154">
        <v>28</v>
      </c>
      <c r="F21" s="170">
        <f>SUM(F16:F19)</f>
        <v>1655</v>
      </c>
      <c r="G21" s="175">
        <f t="shared" si="0"/>
        <v>1655</v>
      </c>
      <c r="H21" s="176"/>
    </row>
    <row r="22" spans="1:8" ht="29.25" customHeight="1">
      <c r="A22" s="177" t="s">
        <v>96</v>
      </c>
      <c r="B22" s="178"/>
      <c r="C22" s="178"/>
      <c r="D22" s="178"/>
      <c r="E22" s="178"/>
      <c r="F22" s="178"/>
      <c r="G22" s="179"/>
      <c r="H22" s="178"/>
    </row>
  </sheetData>
  <sheetProtection/>
  <mergeCells count="4">
    <mergeCell ref="A2:H2"/>
    <mergeCell ref="A5:C5"/>
    <mergeCell ref="D5:H5"/>
    <mergeCell ref="A22:H22"/>
  </mergeCells>
  <printOptions horizontalCentered="1"/>
  <pageMargins left="0.35" right="0.35" top="0.79" bottom="0.79" header="0.51"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20"/>
  <sheetViews>
    <sheetView workbookViewId="0" topLeftCell="A1">
      <selection activeCell="E15" sqref="E15"/>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6" t="s">
        <v>97</v>
      </c>
      <c r="B1" s="6"/>
      <c r="C1" s="6"/>
      <c r="D1" s="6"/>
      <c r="E1" s="6"/>
      <c r="F1" s="6"/>
    </row>
    <row r="2" spans="1:6" s="2" customFormat="1" ht="10.5" customHeight="1">
      <c r="A2" s="7"/>
      <c r="B2" s="7"/>
      <c r="C2" s="7"/>
      <c r="F2" s="42" t="s">
        <v>98</v>
      </c>
    </row>
    <row r="3" spans="1:6" s="2" customFormat="1" ht="15" customHeight="1">
      <c r="A3" s="8" t="s">
        <v>2</v>
      </c>
      <c r="B3" s="7"/>
      <c r="C3" s="7"/>
      <c r="D3" s="9"/>
      <c r="E3" s="9"/>
      <c r="F3" s="42" t="s">
        <v>3</v>
      </c>
    </row>
    <row r="4" spans="1:6" s="3" customFormat="1" ht="20.25" customHeight="1">
      <c r="A4" s="11" t="s">
        <v>99</v>
      </c>
      <c r="B4" s="12"/>
      <c r="C4" s="12"/>
      <c r="D4" s="13" t="s">
        <v>41</v>
      </c>
      <c r="E4" s="14" t="s">
        <v>100</v>
      </c>
      <c r="F4" s="43" t="s">
        <v>80</v>
      </c>
    </row>
    <row r="5" spans="1:6" s="3" customFormat="1" ht="24.75" customHeight="1">
      <c r="A5" s="17" t="s">
        <v>67</v>
      </c>
      <c r="B5" s="18"/>
      <c r="C5" s="18" t="s">
        <v>68</v>
      </c>
      <c r="D5" s="19"/>
      <c r="E5" s="20"/>
      <c r="F5" s="44"/>
    </row>
    <row r="6" spans="1:6" s="3" customFormat="1" ht="18" customHeight="1">
      <c r="A6" s="17"/>
      <c r="B6" s="18"/>
      <c r="C6" s="18"/>
      <c r="D6" s="19"/>
      <c r="E6" s="20"/>
      <c r="F6" s="44"/>
    </row>
    <row r="7" spans="1:6" s="3" customFormat="1" ht="22.5" customHeight="1">
      <c r="A7" s="17"/>
      <c r="B7" s="18"/>
      <c r="C7" s="18"/>
      <c r="D7" s="21"/>
      <c r="E7" s="22"/>
      <c r="F7" s="45"/>
    </row>
    <row r="8" spans="1:6" s="3" customFormat="1" ht="22.5" customHeight="1">
      <c r="A8" s="23" t="s">
        <v>69</v>
      </c>
      <c r="B8" s="24"/>
      <c r="C8" s="25"/>
      <c r="D8" s="18">
        <v>1</v>
      </c>
      <c r="E8" s="18">
        <v>2</v>
      </c>
      <c r="F8" s="46">
        <v>3</v>
      </c>
    </row>
    <row r="9" spans="1:6" s="3" customFormat="1" ht="22.5" customHeight="1">
      <c r="A9" s="23" t="s">
        <v>53</v>
      </c>
      <c r="B9" s="24"/>
      <c r="C9" s="25"/>
      <c r="D9" s="30">
        <f>SUM(E9:F9)</f>
        <v>1613</v>
      </c>
      <c r="E9" s="30">
        <f>'g01收入支出决算总表'!F8</f>
        <v>1613</v>
      </c>
      <c r="F9" s="47"/>
    </row>
    <row r="10" spans="1:6" s="4" customFormat="1" ht="22.5" customHeight="1">
      <c r="A10" s="17">
        <v>2010301</v>
      </c>
      <c r="B10" s="18"/>
      <c r="C10" s="130" t="s">
        <v>70</v>
      </c>
      <c r="D10" s="30">
        <v>475</v>
      </c>
      <c r="E10" s="30">
        <v>475</v>
      </c>
      <c r="F10" s="48"/>
    </row>
    <row r="11" spans="1:6" s="4" customFormat="1" ht="22.5" customHeight="1">
      <c r="A11" s="17">
        <v>2010302</v>
      </c>
      <c r="B11" s="18"/>
      <c r="C11" s="130" t="s">
        <v>71</v>
      </c>
      <c r="D11" s="30">
        <f>232-36</f>
        <v>196</v>
      </c>
      <c r="E11" s="30">
        <f>232-36</f>
        <v>196</v>
      </c>
      <c r="F11" s="48"/>
    </row>
    <row r="12" spans="1:6" s="4" customFormat="1" ht="22.5" customHeight="1">
      <c r="A12" s="17">
        <v>2010303</v>
      </c>
      <c r="B12" s="18"/>
      <c r="C12" s="131" t="s">
        <v>72</v>
      </c>
      <c r="D12" s="30">
        <v>739</v>
      </c>
      <c r="E12" s="30">
        <v>739</v>
      </c>
      <c r="F12" s="48"/>
    </row>
    <row r="13" spans="1:6" s="4" customFormat="1" ht="22.5" customHeight="1">
      <c r="A13" s="17">
        <v>2010305</v>
      </c>
      <c r="B13" s="18"/>
      <c r="C13" s="130" t="s">
        <v>73</v>
      </c>
      <c r="D13" s="30">
        <v>55</v>
      </c>
      <c r="E13" s="30">
        <v>55</v>
      </c>
      <c r="F13" s="48"/>
    </row>
    <row r="14" spans="1:6" s="4" customFormat="1" ht="22.5" customHeight="1">
      <c r="A14" s="17">
        <v>2010504</v>
      </c>
      <c r="B14" s="18"/>
      <c r="C14" s="131" t="s">
        <v>74</v>
      </c>
      <c r="D14" s="132">
        <v>128</v>
      </c>
      <c r="E14" s="132">
        <v>128</v>
      </c>
      <c r="F14" s="48"/>
    </row>
    <row r="15" spans="1:6" s="4" customFormat="1" ht="22.5" customHeight="1">
      <c r="A15" s="17">
        <v>2019999</v>
      </c>
      <c r="B15" s="18"/>
      <c r="C15" s="130" t="s">
        <v>75</v>
      </c>
      <c r="D15" s="132">
        <v>20</v>
      </c>
      <c r="E15" s="132">
        <v>20</v>
      </c>
      <c r="F15" s="49"/>
    </row>
    <row r="16" spans="1:6" s="5" customFormat="1" ht="32.25" customHeight="1">
      <c r="A16" s="39" t="s">
        <v>101</v>
      </c>
      <c r="B16" s="40"/>
      <c r="C16" s="40"/>
      <c r="D16" s="40"/>
      <c r="E16" s="40"/>
      <c r="F16" s="40"/>
    </row>
    <row r="17" s="5" customFormat="1" ht="15">
      <c r="A17" s="41"/>
    </row>
    <row r="18" s="5" customFormat="1" ht="15">
      <c r="A18" s="41"/>
    </row>
    <row r="19" s="5" customFormat="1" ht="15">
      <c r="A19" s="41"/>
    </row>
    <row r="20" s="5" customFormat="1" ht="15">
      <c r="A20" s="41"/>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zoomScale="115" zoomScaleNormal="115" workbookViewId="0" topLeftCell="B21">
      <selection activeCell="E40" sqref="E40"/>
    </sheetView>
  </sheetViews>
  <sheetFormatPr defaultColWidth="9.00390625" defaultRowHeight="14.25"/>
  <cols>
    <col min="1" max="2" width="4.625" style="73" customWidth="1"/>
    <col min="3" max="3" width="12.125" style="73" customWidth="1"/>
    <col min="4" max="6" width="32.625" style="74" customWidth="1"/>
    <col min="7" max="16384" width="9.00390625" style="73" customWidth="1"/>
  </cols>
  <sheetData>
    <row r="1" spans="1:6" s="69" customFormat="1" ht="30" customHeight="1">
      <c r="A1" s="75" t="s">
        <v>102</v>
      </c>
      <c r="B1" s="75"/>
      <c r="C1" s="75"/>
      <c r="D1" s="75"/>
      <c r="E1" s="75"/>
      <c r="F1" s="75"/>
    </row>
    <row r="2" spans="1:6" s="70" customFormat="1" ht="10.5" customHeight="1">
      <c r="A2" s="76"/>
      <c r="B2" s="76"/>
      <c r="C2" s="76"/>
      <c r="D2" s="76"/>
      <c r="E2" s="76"/>
      <c r="F2" s="77" t="s">
        <v>103</v>
      </c>
    </row>
    <row r="3" spans="1:6" s="70" customFormat="1" ht="15" customHeight="1">
      <c r="A3" s="78" t="s">
        <v>2</v>
      </c>
      <c r="B3" s="76"/>
      <c r="C3" s="76"/>
      <c r="D3" s="79"/>
      <c r="E3" s="79"/>
      <c r="F3" s="77" t="s">
        <v>3</v>
      </c>
    </row>
    <row r="4" spans="1:6" s="71" customFormat="1" ht="20.25" customHeight="1">
      <c r="A4" s="80" t="s">
        <v>99</v>
      </c>
      <c r="B4" s="81"/>
      <c r="C4" s="81"/>
      <c r="D4" s="82" t="s">
        <v>41</v>
      </c>
      <c r="E4" s="83" t="s">
        <v>104</v>
      </c>
      <c r="F4" s="84" t="s">
        <v>105</v>
      </c>
    </row>
    <row r="5" spans="1:6" s="71" customFormat="1" ht="24.75" customHeight="1">
      <c r="A5" s="85" t="s">
        <v>106</v>
      </c>
      <c r="B5" s="86"/>
      <c r="C5" s="86" t="s">
        <v>68</v>
      </c>
      <c r="D5" s="87"/>
      <c r="E5" s="88"/>
      <c r="F5" s="89"/>
    </row>
    <row r="6" spans="1:6" s="71" customFormat="1" ht="18" customHeight="1">
      <c r="A6" s="85"/>
      <c r="B6" s="86"/>
      <c r="C6" s="86"/>
      <c r="D6" s="87"/>
      <c r="E6" s="88"/>
      <c r="F6" s="89"/>
    </row>
    <row r="7" spans="1:6" s="71" customFormat="1" ht="22.5" customHeight="1">
      <c r="A7" s="85"/>
      <c r="B7" s="86"/>
      <c r="C7" s="86"/>
      <c r="D7" s="90"/>
      <c r="E7" s="91"/>
      <c r="F7" s="92"/>
    </row>
    <row r="8" spans="1:6" s="71" customFormat="1" ht="22.5" customHeight="1">
      <c r="A8" s="93" t="s">
        <v>69</v>
      </c>
      <c r="B8" s="94"/>
      <c r="C8" s="95"/>
      <c r="D8" s="86">
        <v>1</v>
      </c>
      <c r="E8" s="86">
        <v>2</v>
      </c>
      <c r="F8" s="96">
        <v>3</v>
      </c>
    </row>
    <row r="9" spans="1:7" s="71" customFormat="1" ht="22.5" customHeight="1">
      <c r="A9" s="93" t="s">
        <v>53</v>
      </c>
      <c r="B9" s="94"/>
      <c r="C9" s="95"/>
      <c r="D9" s="97">
        <f>E9+F9</f>
        <v>1613</v>
      </c>
      <c r="E9" s="97">
        <f>E10+E39</f>
        <v>566.4</v>
      </c>
      <c r="F9" s="98">
        <f>F17+F49+F57</f>
        <v>1046.6</v>
      </c>
      <c r="G9" s="71">
        <v>1613</v>
      </c>
    </row>
    <row r="10" spans="1:7" s="72" customFormat="1" ht="22.5" customHeight="1">
      <c r="A10" s="99">
        <v>301</v>
      </c>
      <c r="B10" s="100"/>
      <c r="C10" s="101" t="s">
        <v>107</v>
      </c>
      <c r="D10" s="86"/>
      <c r="E10" s="97">
        <f>SUM(E11:E16)</f>
        <v>507</v>
      </c>
      <c r="F10" s="96"/>
      <c r="G10" s="72">
        <f>G9-D9</f>
        <v>0</v>
      </c>
    </row>
    <row r="11" spans="1:6" s="72" customFormat="1" ht="22.5" customHeight="1">
      <c r="A11" s="102">
        <v>30101</v>
      </c>
      <c r="B11" s="103"/>
      <c r="C11" s="101" t="s">
        <v>108</v>
      </c>
      <c r="D11" s="86"/>
      <c r="E11" s="86">
        <f>247.9+81</f>
        <v>328.9</v>
      </c>
      <c r="F11" s="96"/>
    </row>
    <row r="12" spans="1:6" s="72" customFormat="1" ht="22.5" customHeight="1">
      <c r="A12" s="102">
        <v>30102</v>
      </c>
      <c r="B12" s="103"/>
      <c r="C12" s="101" t="s">
        <v>109</v>
      </c>
      <c r="D12" s="86"/>
      <c r="E12" s="86"/>
      <c r="F12" s="96"/>
    </row>
    <row r="13" spans="1:6" s="72" customFormat="1" ht="22.5" customHeight="1">
      <c r="A13" s="102">
        <v>30104</v>
      </c>
      <c r="B13" s="103"/>
      <c r="C13" s="101" t="s">
        <v>110</v>
      </c>
      <c r="D13" s="86"/>
      <c r="E13" s="86">
        <f>57.4+4</f>
        <v>61.4</v>
      </c>
      <c r="F13" s="96"/>
    </row>
    <row r="14" spans="1:6" s="72" customFormat="1" ht="22.5" customHeight="1">
      <c r="A14" s="104">
        <v>30106</v>
      </c>
      <c r="B14" s="105"/>
      <c r="C14" s="101" t="s">
        <v>111</v>
      </c>
      <c r="D14" s="86"/>
      <c r="E14" s="86">
        <v>19.8</v>
      </c>
      <c r="F14" s="96"/>
    </row>
    <row r="15" spans="1:6" s="72" customFormat="1" ht="22.5" customHeight="1">
      <c r="A15" s="104">
        <v>30107</v>
      </c>
      <c r="B15" s="105"/>
      <c r="C15" s="106" t="s">
        <v>112</v>
      </c>
      <c r="D15" s="86"/>
      <c r="E15" s="86">
        <v>94.4</v>
      </c>
      <c r="F15" s="96"/>
    </row>
    <row r="16" spans="1:6" s="72" customFormat="1" ht="22.5" customHeight="1">
      <c r="A16" s="104">
        <v>30199</v>
      </c>
      <c r="B16" s="105"/>
      <c r="C16" s="106" t="s">
        <v>113</v>
      </c>
      <c r="D16" s="86"/>
      <c r="E16" s="86">
        <v>2.5</v>
      </c>
      <c r="F16" s="96"/>
    </row>
    <row r="17" spans="1:6" s="72" customFormat="1" ht="22.5" customHeight="1">
      <c r="A17" s="102">
        <v>302</v>
      </c>
      <c r="B17" s="103"/>
      <c r="C17" s="107" t="s">
        <v>114</v>
      </c>
      <c r="D17" s="86"/>
      <c r="E17" s="108"/>
      <c r="F17" s="109">
        <f>SUM(F18:F38)</f>
        <v>669.8</v>
      </c>
    </row>
    <row r="18" spans="1:6" s="72" customFormat="1" ht="22.5" customHeight="1">
      <c r="A18" s="102">
        <v>30201</v>
      </c>
      <c r="B18" s="103"/>
      <c r="C18" s="101" t="s">
        <v>115</v>
      </c>
      <c r="D18" s="86"/>
      <c r="E18" s="86"/>
      <c r="F18" s="96">
        <f>15.5+6.2</f>
        <v>21.7</v>
      </c>
    </row>
    <row r="19" spans="1:6" s="72" customFormat="1" ht="22.5" customHeight="1">
      <c r="A19" s="102">
        <v>30202</v>
      </c>
      <c r="B19" s="103"/>
      <c r="C19" s="101" t="s">
        <v>116</v>
      </c>
      <c r="D19" s="86"/>
      <c r="E19" s="86"/>
      <c r="F19" s="96">
        <f>25+1.2</f>
        <v>26.2</v>
      </c>
    </row>
    <row r="20" spans="1:6" s="72" customFormat="1" ht="22.5" customHeight="1">
      <c r="A20" s="102">
        <v>30205</v>
      </c>
      <c r="B20" s="103"/>
      <c r="C20" s="101" t="s">
        <v>117</v>
      </c>
      <c r="D20" s="86"/>
      <c r="E20" s="86"/>
      <c r="F20" s="96"/>
    </row>
    <row r="21" spans="1:6" s="72" customFormat="1" ht="22.5" customHeight="1">
      <c r="A21" s="102">
        <v>30206</v>
      </c>
      <c r="B21" s="103"/>
      <c r="C21" s="101" t="s">
        <v>118</v>
      </c>
      <c r="D21" s="86"/>
      <c r="E21" s="86"/>
      <c r="F21" s="96"/>
    </row>
    <row r="22" spans="1:6" s="72" customFormat="1" ht="22.5" customHeight="1">
      <c r="A22" s="102">
        <v>30207</v>
      </c>
      <c r="B22" s="103"/>
      <c r="C22" s="101" t="s">
        <v>119</v>
      </c>
      <c r="D22" s="86"/>
      <c r="E22" s="86"/>
      <c r="F22" s="96">
        <f>11.3+0.2</f>
        <v>11.5</v>
      </c>
    </row>
    <row r="23" spans="1:6" s="72" customFormat="1" ht="22.5" customHeight="1">
      <c r="A23" s="102">
        <v>30208</v>
      </c>
      <c r="B23" s="103"/>
      <c r="C23" s="101" t="s">
        <v>120</v>
      </c>
      <c r="D23" s="86"/>
      <c r="E23" s="86"/>
      <c r="F23" s="96"/>
    </row>
    <row r="24" spans="1:6" s="72" customFormat="1" ht="22.5" customHeight="1">
      <c r="A24" s="102">
        <v>30209</v>
      </c>
      <c r="B24" s="103"/>
      <c r="C24" s="101" t="s">
        <v>121</v>
      </c>
      <c r="D24" s="86"/>
      <c r="E24" s="86"/>
      <c r="F24" s="96">
        <v>189.4</v>
      </c>
    </row>
    <row r="25" spans="1:6" s="72" customFormat="1" ht="22.5" customHeight="1">
      <c r="A25" s="102">
        <v>30211</v>
      </c>
      <c r="B25" s="103"/>
      <c r="C25" s="101" t="s">
        <v>122</v>
      </c>
      <c r="D25" s="86"/>
      <c r="E25" s="86"/>
      <c r="F25" s="96">
        <f>7.1+3.5</f>
        <v>10.6</v>
      </c>
    </row>
    <row r="26" spans="1:6" s="72" customFormat="1" ht="22.5" customHeight="1">
      <c r="A26" s="102">
        <v>30212</v>
      </c>
      <c r="B26" s="103"/>
      <c r="C26" s="101" t="s">
        <v>123</v>
      </c>
      <c r="D26" s="86"/>
      <c r="E26" s="108"/>
      <c r="F26" s="96"/>
    </row>
    <row r="27" spans="1:6" s="72" customFormat="1" ht="22.5" customHeight="1">
      <c r="A27" s="102">
        <v>30213</v>
      </c>
      <c r="B27" s="103"/>
      <c r="C27" s="101" t="s">
        <v>124</v>
      </c>
      <c r="D27" s="86"/>
      <c r="E27" s="86"/>
      <c r="F27" s="96">
        <f>1.9+206.1</f>
        <v>208</v>
      </c>
    </row>
    <row r="28" spans="1:6" s="72" customFormat="1" ht="22.5" customHeight="1">
      <c r="A28" s="99">
        <v>30214</v>
      </c>
      <c r="B28" s="100"/>
      <c r="C28" s="101" t="s">
        <v>125</v>
      </c>
      <c r="D28" s="86"/>
      <c r="E28" s="86"/>
      <c r="F28" s="96">
        <f>1.2+4.4</f>
        <v>5.6000000000000005</v>
      </c>
    </row>
    <row r="29" spans="1:6" s="72" customFormat="1" ht="22.5" customHeight="1">
      <c r="A29" s="102">
        <v>30215</v>
      </c>
      <c r="B29" s="103"/>
      <c r="C29" s="101" t="s">
        <v>126</v>
      </c>
      <c r="D29" s="86"/>
      <c r="E29" s="86"/>
      <c r="F29" s="96">
        <f>4.8+13.6</f>
        <v>18.4</v>
      </c>
    </row>
    <row r="30" spans="1:6" s="72" customFormat="1" ht="22.5" customHeight="1">
      <c r="A30" s="102">
        <v>30216</v>
      </c>
      <c r="B30" s="103"/>
      <c r="C30" s="101" t="s">
        <v>127</v>
      </c>
      <c r="D30" s="86"/>
      <c r="E30" s="86"/>
      <c r="F30" s="96">
        <v>2</v>
      </c>
    </row>
    <row r="31" spans="1:6" s="72" customFormat="1" ht="22.5" customHeight="1">
      <c r="A31" s="102">
        <v>30217</v>
      </c>
      <c r="B31" s="103"/>
      <c r="C31" s="101" t="s">
        <v>128</v>
      </c>
      <c r="D31" s="86"/>
      <c r="E31" s="86"/>
      <c r="F31" s="96">
        <v>1.9</v>
      </c>
    </row>
    <row r="32" spans="1:6" s="72" customFormat="1" ht="22.5" customHeight="1">
      <c r="A32" s="110">
        <v>30218</v>
      </c>
      <c r="B32" s="111"/>
      <c r="C32" s="101" t="s">
        <v>129</v>
      </c>
      <c r="D32" s="86"/>
      <c r="E32" s="86"/>
      <c r="F32" s="96">
        <f>4.5+6</f>
        <v>10.5</v>
      </c>
    </row>
    <row r="33" spans="1:6" s="72" customFormat="1" ht="22.5" customHeight="1">
      <c r="A33" s="110">
        <v>30226</v>
      </c>
      <c r="B33" s="111"/>
      <c r="C33" s="101" t="s">
        <v>130</v>
      </c>
      <c r="D33" s="86"/>
      <c r="E33" s="86"/>
      <c r="F33" s="96">
        <f>13.3+5.7</f>
        <v>19</v>
      </c>
    </row>
    <row r="34" spans="1:6" s="72" customFormat="1" ht="22.5" customHeight="1">
      <c r="A34" s="110">
        <v>30227</v>
      </c>
      <c r="B34" s="111"/>
      <c r="C34" s="101" t="s">
        <v>131</v>
      </c>
      <c r="D34" s="86"/>
      <c r="E34" s="86"/>
      <c r="F34" s="96">
        <f>24+6.7</f>
        <v>30.7</v>
      </c>
    </row>
    <row r="35" spans="1:6" s="72" customFormat="1" ht="22.5" customHeight="1">
      <c r="A35" s="102">
        <v>30228</v>
      </c>
      <c r="B35" s="103"/>
      <c r="C35" s="101" t="s">
        <v>132</v>
      </c>
      <c r="D35" s="86"/>
      <c r="E35" s="86"/>
      <c r="F35" s="96">
        <v>19</v>
      </c>
    </row>
    <row r="36" spans="1:6" s="72" customFormat="1" ht="22.5" customHeight="1">
      <c r="A36" s="102">
        <v>30229</v>
      </c>
      <c r="B36" s="103"/>
      <c r="C36" s="101" t="s">
        <v>133</v>
      </c>
      <c r="D36" s="86"/>
      <c r="E36" s="86"/>
      <c r="F36" s="96"/>
    </row>
    <row r="37" spans="1:6" s="72" customFormat="1" ht="22.5" customHeight="1">
      <c r="A37" s="102">
        <v>30231</v>
      </c>
      <c r="B37" s="103"/>
      <c r="C37" s="101" t="s">
        <v>134</v>
      </c>
      <c r="D37" s="86"/>
      <c r="E37" s="86"/>
      <c r="F37" s="96">
        <v>13.9</v>
      </c>
    </row>
    <row r="38" spans="1:6" s="72" customFormat="1" ht="22.5" customHeight="1">
      <c r="A38" s="102">
        <v>30299</v>
      </c>
      <c r="B38" s="103"/>
      <c r="C38" s="101" t="s">
        <v>135</v>
      </c>
      <c r="D38" s="86"/>
      <c r="E38" s="108"/>
      <c r="F38" s="96">
        <v>81.4</v>
      </c>
    </row>
    <row r="39" spans="1:6" s="72" customFormat="1" ht="22.5" customHeight="1">
      <c r="A39" s="102">
        <v>303</v>
      </c>
      <c r="B39" s="103"/>
      <c r="C39" s="107" t="s">
        <v>136</v>
      </c>
      <c r="D39" s="86"/>
      <c r="E39" s="112">
        <f>SUM(E40:E48)</f>
        <v>59.39999999999999</v>
      </c>
      <c r="F39" s="113"/>
    </row>
    <row r="40" spans="1:6" s="72" customFormat="1" ht="22.5" customHeight="1">
      <c r="A40" s="102">
        <v>30301</v>
      </c>
      <c r="B40" s="103"/>
      <c r="C40" s="101" t="s">
        <v>137</v>
      </c>
      <c r="D40" s="86"/>
      <c r="E40" s="114"/>
      <c r="F40" s="113"/>
    </row>
    <row r="41" spans="1:6" s="72" customFormat="1" ht="22.5" customHeight="1">
      <c r="A41" s="102">
        <v>30302</v>
      </c>
      <c r="B41" s="103"/>
      <c r="C41" s="101" t="s">
        <v>138</v>
      </c>
      <c r="D41" s="86"/>
      <c r="E41" s="114"/>
      <c r="F41" s="113"/>
    </row>
    <row r="42" spans="1:6" s="72" customFormat="1" ht="22.5" customHeight="1">
      <c r="A42" s="102">
        <v>30304</v>
      </c>
      <c r="B42" s="103"/>
      <c r="C42" s="101" t="s">
        <v>139</v>
      </c>
      <c r="D42" s="86"/>
      <c r="E42" s="114"/>
      <c r="F42" s="113"/>
    </row>
    <row r="43" spans="1:6" s="72" customFormat="1" ht="22.5" customHeight="1">
      <c r="A43" s="115">
        <v>30305</v>
      </c>
      <c r="B43" s="116"/>
      <c r="C43" s="117" t="s">
        <v>140</v>
      </c>
      <c r="D43" s="86"/>
      <c r="E43" s="114">
        <v>2</v>
      </c>
      <c r="F43" s="113"/>
    </row>
    <row r="44" spans="1:6" s="72" customFormat="1" ht="22.5" customHeight="1">
      <c r="A44" s="103">
        <v>30307</v>
      </c>
      <c r="B44" s="103"/>
      <c r="C44" s="103" t="s">
        <v>141</v>
      </c>
      <c r="D44" s="86"/>
      <c r="E44" s="114">
        <v>0.8</v>
      </c>
      <c r="F44" s="113"/>
    </row>
    <row r="45" spans="1:6" s="72" customFormat="1" ht="22.5" customHeight="1">
      <c r="A45" s="103">
        <v>30309</v>
      </c>
      <c r="B45" s="103"/>
      <c r="C45" s="103" t="s">
        <v>142</v>
      </c>
      <c r="D45" s="86"/>
      <c r="E45" s="114"/>
      <c r="F45" s="113"/>
    </row>
    <row r="46" spans="1:6" s="72" customFormat="1" ht="22.5" customHeight="1">
      <c r="A46" s="103">
        <v>30311</v>
      </c>
      <c r="B46" s="103"/>
      <c r="C46" s="103" t="s">
        <v>143</v>
      </c>
      <c r="D46" s="86"/>
      <c r="E46" s="114">
        <f>32.3+11.6</f>
        <v>43.9</v>
      </c>
      <c r="F46" s="113"/>
    </row>
    <row r="47" spans="1:6" s="72" customFormat="1" ht="22.5" customHeight="1">
      <c r="A47" s="103">
        <v>30313</v>
      </c>
      <c r="B47" s="103"/>
      <c r="C47" s="103" t="s">
        <v>144</v>
      </c>
      <c r="D47" s="86"/>
      <c r="E47" s="114"/>
      <c r="F47" s="113"/>
    </row>
    <row r="48" spans="1:6" s="72" customFormat="1" ht="22.5" customHeight="1">
      <c r="A48" s="118">
        <v>30399</v>
      </c>
      <c r="B48" s="119"/>
      <c r="C48" s="120" t="s">
        <v>145</v>
      </c>
      <c r="D48" s="86"/>
      <c r="E48" s="114">
        <v>12.7</v>
      </c>
      <c r="F48" s="113"/>
    </row>
    <row r="49" spans="1:6" s="72" customFormat="1" ht="22.5" customHeight="1">
      <c r="A49" s="93">
        <v>310</v>
      </c>
      <c r="B49" s="95"/>
      <c r="C49" s="121" t="s">
        <v>146</v>
      </c>
      <c r="D49" s="86"/>
      <c r="E49" s="86"/>
      <c r="F49" s="109">
        <f>SUM(F50:F56)</f>
        <v>225.4</v>
      </c>
    </row>
    <row r="50" spans="1:6" s="72" customFormat="1" ht="22.5" customHeight="1">
      <c r="A50" s="93">
        <v>31001</v>
      </c>
      <c r="B50" s="95"/>
      <c r="C50" s="122" t="s">
        <v>147</v>
      </c>
      <c r="D50" s="86"/>
      <c r="E50" s="108"/>
      <c r="F50" s="46"/>
    </row>
    <row r="51" spans="1:6" s="72" customFormat="1" ht="22.5" customHeight="1">
      <c r="A51" s="93">
        <v>31002</v>
      </c>
      <c r="B51" s="95"/>
      <c r="C51" s="122" t="s">
        <v>148</v>
      </c>
      <c r="D51" s="86"/>
      <c r="E51" s="86"/>
      <c r="F51" s="46">
        <v>5.5</v>
      </c>
    </row>
    <row r="52" spans="1:6" s="72" customFormat="1" ht="22.5" customHeight="1">
      <c r="A52" s="93">
        <v>31003</v>
      </c>
      <c r="B52" s="95"/>
      <c r="C52" s="122" t="s">
        <v>149</v>
      </c>
      <c r="D52" s="86"/>
      <c r="E52" s="86"/>
      <c r="F52" s="46">
        <f>10</f>
        <v>10</v>
      </c>
    </row>
    <row r="53" spans="1:6" s="72" customFormat="1" ht="22.5" customHeight="1">
      <c r="A53" s="93">
        <v>31005</v>
      </c>
      <c r="B53" s="95"/>
      <c r="C53" s="122" t="s">
        <v>150</v>
      </c>
      <c r="D53" s="86"/>
      <c r="E53" s="86"/>
      <c r="F53" s="46">
        <v>4.8</v>
      </c>
    </row>
    <row r="54" spans="1:6" s="72" customFormat="1" ht="22.5" customHeight="1">
      <c r="A54" s="93">
        <v>31006</v>
      </c>
      <c r="B54" s="95"/>
      <c r="C54" s="122" t="s">
        <v>151</v>
      </c>
      <c r="D54" s="86"/>
      <c r="E54" s="108"/>
      <c r="F54" s="46">
        <v>28.4</v>
      </c>
    </row>
    <row r="55" spans="1:6" s="72" customFormat="1" ht="22.5" customHeight="1">
      <c r="A55" s="93">
        <v>31007</v>
      </c>
      <c r="B55" s="95"/>
      <c r="C55" s="122" t="s">
        <v>152</v>
      </c>
      <c r="D55" s="86"/>
      <c r="E55" s="86"/>
      <c r="F55" s="46">
        <v>128.6</v>
      </c>
    </row>
    <row r="56" spans="1:6" s="72" customFormat="1" ht="22.5" customHeight="1">
      <c r="A56" s="85">
        <v>31099</v>
      </c>
      <c r="B56" s="86"/>
      <c r="C56" s="122" t="s">
        <v>153</v>
      </c>
      <c r="D56" s="86"/>
      <c r="E56" s="86"/>
      <c r="F56" s="46">
        <f>32.6+15.5</f>
        <v>48.1</v>
      </c>
    </row>
    <row r="57" spans="1:6" s="72" customFormat="1" ht="22.5" customHeight="1">
      <c r="A57" s="85"/>
      <c r="B57" s="86"/>
      <c r="C57" s="113" t="s">
        <v>154</v>
      </c>
      <c r="D57" s="86"/>
      <c r="E57" s="86"/>
      <c r="F57" s="109">
        <f>71.1+80.3</f>
        <v>151.39999999999998</v>
      </c>
    </row>
    <row r="58" spans="1:6" s="72" customFormat="1" ht="22.5" customHeight="1">
      <c r="A58" s="123"/>
      <c r="B58" s="124"/>
      <c r="C58" s="125"/>
      <c r="D58" s="124"/>
      <c r="E58" s="124"/>
      <c r="F58" s="126"/>
    </row>
    <row r="59" spans="1:6" ht="32.25" customHeight="1">
      <c r="A59" s="127" t="s">
        <v>155</v>
      </c>
      <c r="B59" s="128"/>
      <c r="C59" s="128"/>
      <c r="D59" s="128"/>
      <c r="E59" s="128"/>
      <c r="F59" s="128"/>
    </row>
    <row r="60" ht="15">
      <c r="A60" s="129"/>
    </row>
    <row r="61" ht="15">
      <c r="A61" s="129"/>
    </row>
    <row r="62" ht="15">
      <c r="A62" s="129"/>
    </row>
    <row r="63" ht="15">
      <c r="A63" s="129"/>
    </row>
  </sheetData>
  <sheetProtection/>
  <mergeCells count="59">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F59"/>
    <mergeCell ref="C5:C7"/>
    <mergeCell ref="D4:D7"/>
    <mergeCell ref="E4:E7"/>
    <mergeCell ref="F4:F7"/>
    <mergeCell ref="A5:B7"/>
  </mergeCells>
  <printOptions horizontalCentered="1"/>
  <pageMargins left="0.35" right="0.35" top="0.79" bottom="0.79" header="0.51" footer="0.2"/>
  <pageSetup fitToHeight="1" fitToWidth="1" horizontalDpi="600" verticalDpi="600" orientation="portrait" paperSize="9" scale="53"/>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2:IC21"/>
  <sheetViews>
    <sheetView tabSelected="1" view="pageBreakPreview" zoomScale="115" zoomScaleSheetLayoutView="115" workbookViewId="0" topLeftCell="A3">
      <selection activeCell="D9" sqref="D9"/>
    </sheetView>
  </sheetViews>
  <sheetFormatPr defaultColWidth="9.00390625" defaultRowHeight="14.25"/>
  <cols>
    <col min="1" max="1" width="29.25390625" style="5" customWidth="1"/>
    <col min="2" max="2" width="46.25390625" style="50" customWidth="1"/>
    <col min="3" max="10" width="10.125" style="5" customWidth="1"/>
    <col min="11" max="16384" width="9.00390625" style="5" customWidth="1"/>
  </cols>
  <sheetData>
    <row r="1" ht="43.5" customHeight="1"/>
    <row r="2" spans="1:237" ht="25.5">
      <c r="A2" s="51" t="s">
        <v>156</v>
      </c>
      <c r="B2" s="51"/>
      <c r="C2" s="52"/>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row>
    <row r="3" spans="1:237" ht="23.25">
      <c r="A3" s="54"/>
      <c r="B3" s="55" t="s">
        <v>157</v>
      </c>
      <c r="C3" s="56"/>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row>
    <row r="4" spans="1:237" ht="15.75">
      <c r="A4" s="57" t="s">
        <v>158</v>
      </c>
      <c r="B4" s="55" t="s">
        <v>159</v>
      </c>
      <c r="C4" s="58"/>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row>
    <row r="5" spans="1:237" ht="27" customHeight="1">
      <c r="A5" s="59" t="s">
        <v>160</v>
      </c>
      <c r="B5" s="60" t="s">
        <v>8</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row>
    <row r="6" spans="1:237" ht="31.5" customHeight="1">
      <c r="A6" s="62" t="s">
        <v>161</v>
      </c>
      <c r="B6" s="63">
        <f>B7+B8+B11</f>
        <v>19.7</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row>
    <row r="7" spans="1:237" ht="41.25" customHeight="1">
      <c r="A7" s="64" t="s">
        <v>162</v>
      </c>
      <c r="B7" s="63"/>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row>
    <row r="8" spans="1:237" ht="41.25" customHeight="1">
      <c r="A8" s="64" t="s">
        <v>163</v>
      </c>
      <c r="B8" s="63">
        <v>17.8</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row>
    <row r="9" spans="1:237" ht="41.25" customHeight="1">
      <c r="A9" s="64" t="s">
        <v>164</v>
      </c>
      <c r="B9" s="63"/>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row>
    <row r="10" spans="1:237" ht="41.25" customHeight="1">
      <c r="A10" s="64" t="s">
        <v>165</v>
      </c>
      <c r="B10" s="63">
        <v>17.8</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row>
    <row r="11" spans="1:237" ht="41.25" customHeight="1">
      <c r="A11" s="64" t="s">
        <v>166</v>
      </c>
      <c r="B11" s="63">
        <f>'g06一般公共预算财政拨款基本支出决算表'!F31</f>
        <v>1.9</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row>
    <row r="12" spans="1:237" ht="29.25" customHeight="1">
      <c r="A12" s="62" t="s">
        <v>167</v>
      </c>
      <c r="B12" s="63"/>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row>
    <row r="13" spans="1:237" ht="35.25" customHeight="1">
      <c r="A13" s="64" t="s">
        <v>168</v>
      </c>
      <c r="B13" s="63"/>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row>
    <row r="14" spans="1:237" ht="35.25" customHeight="1">
      <c r="A14" s="64" t="s">
        <v>169</v>
      </c>
      <c r="B14" s="63"/>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row>
    <row r="15" spans="1:237" ht="35.25" customHeight="1">
      <c r="A15" s="64" t="s">
        <v>170</v>
      </c>
      <c r="B15" s="63"/>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row>
    <row r="16" spans="1:237" ht="35.25" customHeight="1">
      <c r="A16" s="64" t="s">
        <v>171</v>
      </c>
      <c r="B16" s="63">
        <v>4</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row>
    <row r="17" spans="1:2" ht="35.25" customHeight="1">
      <c r="A17" s="64" t="s">
        <v>172</v>
      </c>
      <c r="B17" s="63"/>
    </row>
    <row r="18" spans="1:2" ht="35.25" customHeight="1">
      <c r="A18" s="64" t="s">
        <v>173</v>
      </c>
      <c r="B18" s="63"/>
    </row>
    <row r="19" spans="1:2" ht="15">
      <c r="A19" s="65" t="s">
        <v>174</v>
      </c>
      <c r="B19" s="66"/>
    </row>
    <row r="20" spans="1:2" ht="15.75" customHeight="1">
      <c r="A20" s="67" t="s">
        <v>175</v>
      </c>
      <c r="B20" s="66"/>
    </row>
    <row r="21" spans="1:2" ht="27.75" customHeight="1">
      <c r="A21" s="68" t="s">
        <v>176</v>
      </c>
      <c r="B21" s="68"/>
    </row>
  </sheetData>
  <sheetProtection/>
  <mergeCells count="2">
    <mergeCell ref="A2:B2"/>
    <mergeCell ref="A21:B21"/>
  </mergeCells>
  <printOptions horizontalCentered="1"/>
  <pageMargins left="0.35" right="0.35" top="0.79" bottom="0.79" header="0.51" footer="0.2"/>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20"/>
  <sheetViews>
    <sheetView workbookViewId="0" topLeftCell="A1">
      <selection activeCell="D10" sqref="D1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177</v>
      </c>
      <c r="B1" s="6"/>
      <c r="C1" s="6"/>
      <c r="D1" s="6"/>
      <c r="E1" s="6"/>
      <c r="F1" s="6"/>
      <c r="G1" s="6"/>
      <c r="H1" s="6"/>
      <c r="I1" s="6"/>
    </row>
    <row r="2" spans="1:9" s="2" customFormat="1" ht="10.5" customHeight="1">
      <c r="A2" s="7"/>
      <c r="B2" s="7"/>
      <c r="C2" s="7"/>
      <c r="I2" s="42" t="s">
        <v>178</v>
      </c>
    </row>
    <row r="3" spans="1:9" s="2" customFormat="1" ht="15" customHeight="1">
      <c r="A3" s="8" t="s">
        <v>2</v>
      </c>
      <c r="B3" s="7"/>
      <c r="C3" s="7"/>
      <c r="D3" s="9"/>
      <c r="E3" s="9"/>
      <c r="F3" s="9"/>
      <c r="G3" s="9"/>
      <c r="H3" s="10"/>
      <c r="I3" s="42" t="s">
        <v>3</v>
      </c>
    </row>
    <row r="4" spans="1:9" s="3" customFormat="1" ht="20.25" customHeight="1">
      <c r="A4" s="11" t="s">
        <v>99</v>
      </c>
      <c r="B4" s="12"/>
      <c r="C4" s="12"/>
      <c r="D4" s="13" t="s">
        <v>179</v>
      </c>
      <c r="E4" s="14" t="s">
        <v>180</v>
      </c>
      <c r="F4" s="15" t="s">
        <v>181</v>
      </c>
      <c r="G4" s="16"/>
      <c r="H4" s="16"/>
      <c r="I4" s="43" t="s">
        <v>93</v>
      </c>
    </row>
    <row r="5" spans="1:9" s="3" customFormat="1" ht="27" customHeight="1">
      <c r="A5" s="17" t="s">
        <v>67</v>
      </c>
      <c r="B5" s="18"/>
      <c r="C5" s="18" t="s">
        <v>68</v>
      </c>
      <c r="D5" s="19"/>
      <c r="E5" s="20"/>
      <c r="F5" s="20" t="s">
        <v>182</v>
      </c>
      <c r="G5" s="20" t="s">
        <v>100</v>
      </c>
      <c r="H5" s="19" t="s">
        <v>80</v>
      </c>
      <c r="I5" s="44"/>
    </row>
    <row r="6" spans="1:9" s="3" customFormat="1" ht="18" customHeight="1">
      <c r="A6" s="17"/>
      <c r="B6" s="18"/>
      <c r="C6" s="18"/>
      <c r="D6" s="19"/>
      <c r="E6" s="20"/>
      <c r="F6" s="20"/>
      <c r="G6" s="20"/>
      <c r="H6" s="19"/>
      <c r="I6" s="44"/>
    </row>
    <row r="7" spans="1:9" s="3" customFormat="1" ht="22.5" customHeight="1">
      <c r="A7" s="17"/>
      <c r="B7" s="18"/>
      <c r="C7" s="18"/>
      <c r="D7" s="21"/>
      <c r="E7" s="22"/>
      <c r="F7" s="22"/>
      <c r="G7" s="22"/>
      <c r="H7" s="21"/>
      <c r="I7" s="45"/>
    </row>
    <row r="8" spans="1:9" s="3" customFormat="1" ht="22.5" customHeight="1">
      <c r="A8" s="23" t="s">
        <v>69</v>
      </c>
      <c r="B8" s="24"/>
      <c r="C8" s="25"/>
      <c r="D8" s="18">
        <v>1</v>
      </c>
      <c r="E8" s="18">
        <v>2</v>
      </c>
      <c r="F8" s="18">
        <v>3</v>
      </c>
      <c r="G8" s="18">
        <v>4</v>
      </c>
      <c r="H8" s="26">
        <v>5</v>
      </c>
      <c r="I8" s="46">
        <v>6</v>
      </c>
    </row>
    <row r="9" spans="1:9" s="3" customFormat="1" ht="22.5" customHeight="1">
      <c r="A9" s="27" t="s">
        <v>53</v>
      </c>
      <c r="B9" s="28"/>
      <c r="C9" s="29"/>
      <c r="D9" s="30">
        <v>0</v>
      </c>
      <c r="E9" s="30">
        <v>0</v>
      </c>
      <c r="F9" s="30">
        <v>0</v>
      </c>
      <c r="G9" s="30">
        <v>0</v>
      </c>
      <c r="H9" s="31">
        <v>0</v>
      </c>
      <c r="I9" s="47">
        <v>0</v>
      </c>
    </row>
    <row r="10" spans="1:9" s="4" customFormat="1" ht="22.5" customHeight="1">
      <c r="A10" s="17"/>
      <c r="B10" s="18"/>
      <c r="C10" s="32"/>
      <c r="D10" s="30"/>
      <c r="E10" s="30"/>
      <c r="F10" s="30"/>
      <c r="G10" s="30"/>
      <c r="H10" s="31"/>
      <c r="I10" s="47"/>
    </row>
    <row r="11" spans="1:9" s="4" customFormat="1" ht="22.5" customHeight="1">
      <c r="A11" s="17"/>
      <c r="B11" s="18"/>
      <c r="C11" s="32"/>
      <c r="D11" s="30"/>
      <c r="E11" s="30"/>
      <c r="F11" s="30"/>
      <c r="G11" s="30"/>
      <c r="H11" s="31"/>
      <c r="I11" s="47"/>
    </row>
    <row r="12" spans="1:9" s="4" customFormat="1" ht="22.5" customHeight="1">
      <c r="A12" s="17"/>
      <c r="B12" s="18"/>
      <c r="C12" s="32"/>
      <c r="D12" s="30"/>
      <c r="E12" s="30"/>
      <c r="F12" s="30"/>
      <c r="G12" s="30"/>
      <c r="H12" s="31"/>
      <c r="I12" s="47"/>
    </row>
    <row r="13" spans="1:9" s="4" customFormat="1" ht="22.5" customHeight="1">
      <c r="A13" s="17"/>
      <c r="B13" s="18"/>
      <c r="C13" s="33"/>
      <c r="D13" s="33"/>
      <c r="E13" s="33"/>
      <c r="F13" s="33"/>
      <c r="G13" s="33"/>
      <c r="H13" s="34"/>
      <c r="I13" s="48"/>
    </row>
    <row r="14" spans="1:9" s="4" customFormat="1" ht="22.5" customHeight="1">
      <c r="A14" s="17"/>
      <c r="B14" s="18"/>
      <c r="C14" s="33"/>
      <c r="D14" s="33"/>
      <c r="E14" s="33"/>
      <c r="F14" s="33"/>
      <c r="G14" s="33"/>
      <c r="H14" s="34"/>
      <c r="I14" s="48"/>
    </row>
    <row r="15" spans="1:9" s="4" customFormat="1" ht="22.5" customHeight="1">
      <c r="A15" s="35"/>
      <c r="B15" s="36"/>
      <c r="C15" s="37"/>
      <c r="D15" s="37"/>
      <c r="E15" s="37"/>
      <c r="F15" s="37"/>
      <c r="G15" s="37"/>
      <c r="H15" s="38"/>
      <c r="I15" s="49"/>
    </row>
    <row r="16" spans="1:9" s="5" customFormat="1" ht="32.25" customHeight="1">
      <c r="A16" s="39" t="s">
        <v>183</v>
      </c>
      <c r="B16" s="40"/>
      <c r="C16" s="40"/>
      <c r="D16" s="40"/>
      <c r="E16" s="40"/>
      <c r="F16" s="40"/>
      <c r="G16" s="40"/>
      <c r="H16" s="40"/>
      <c r="I16" s="40"/>
    </row>
    <row r="17" s="5" customFormat="1" ht="15">
      <c r="A17" s="41"/>
    </row>
    <row r="18" s="5" customFormat="1" ht="15">
      <c r="A18" s="41"/>
    </row>
    <row r="19" s="5" customFormat="1" ht="15">
      <c r="A19" s="41"/>
    </row>
    <row r="20" s="5" customFormat="1" ht="15">
      <c r="A20" s="41"/>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深度技术</cp:lastModifiedBy>
  <cp:lastPrinted>2016-11-22T07:15:55Z</cp:lastPrinted>
  <dcterms:created xsi:type="dcterms:W3CDTF">2011-12-26T04:36:18Z</dcterms:created>
  <dcterms:modified xsi:type="dcterms:W3CDTF">2018-09-07T01:48:58Z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