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<sst xmlns="http://schemas.openxmlformats.org/spreadsheetml/2006/main" count="218" uniqueCount="141">
  <si>
    <t xml:space="preserve"> 湖南省2024年干线公路、水运工程监理企业信用评价结果明细表</t>
  </si>
  <si>
    <t>填报单位（市州交通质安机构、省水运监督站）盖章：</t>
  </si>
  <si>
    <t>交通主管部门（市州交通运输局、省水运管理局）盖章</t>
  </si>
  <si>
    <t>序号</t>
  </si>
  <si>
    <t>评价市州名称</t>
  </si>
  <si>
    <t>企业名称</t>
  </si>
  <si>
    <t>企业注册地</t>
  </si>
  <si>
    <t>资质类别</t>
  </si>
  <si>
    <t>资质许可等级</t>
  </si>
  <si>
    <t>工程项目名称</t>
  </si>
  <si>
    <t>项目建设进度情况</t>
  </si>
  <si>
    <t>合同(段)名称</t>
  </si>
  <si>
    <t>合同额（万元）</t>
  </si>
  <si>
    <t>失信行为代码(JJX10****)</t>
  </si>
  <si>
    <t>失信行为</t>
  </si>
  <si>
    <t>信用等级或扣分标准</t>
  </si>
  <si>
    <t>实际扣分（分）</t>
  </si>
  <si>
    <t>情况说明</t>
  </si>
  <si>
    <t>采信依据</t>
  </si>
  <si>
    <t>企业在该合同(段)的信用评分（分）</t>
  </si>
  <si>
    <t>企业在评价市州的总合同额(万元)</t>
  </si>
  <si>
    <t>企业在评价市州的各合同额与相应合同段信用评分乘积的和</t>
  </si>
  <si>
    <t>企业在评价市州的信用评价得分（分）</t>
  </si>
  <si>
    <t>岳阳</t>
  </si>
  <si>
    <t>湖南通达建设工程咨询监理有限公司</t>
  </si>
  <si>
    <t>湖南省</t>
  </si>
  <si>
    <t>公路</t>
  </si>
  <si>
    <t>公路工程甲级</t>
  </si>
  <si>
    <t>岳阳长江经济带炼化一体化公路（荆竹-南太）</t>
  </si>
  <si>
    <t>在建</t>
  </si>
  <si>
    <t>全监理合同段</t>
  </si>
  <si>
    <t>419.9615</t>
  </si>
  <si>
    <t>JJX101019</t>
  </si>
  <si>
    <t>未按规定频率进行抽检和质量检验（评定）的</t>
  </si>
  <si>
    <t>每次分数/3.0</t>
  </si>
  <si>
    <t xml:space="preserve">工地试验室评定表与抽查表存在强度要求值不统一及频率未满足规定要求 </t>
  </si>
  <si>
    <t xml:space="preserve"> 岳阳市交投集团区县合作项目管理部（北）关于2024年第四季度综合大检查考评情况通报</t>
  </si>
  <si>
    <t>云溪区松阳湖港区化工码头至云溪区绿色化工园公路工程（三期）</t>
  </si>
  <si>
    <t>119.2653</t>
  </si>
  <si>
    <t>JJX101019；JJX101020</t>
  </si>
  <si>
    <t>未按规定频率进行抽检和质量检验（评定）的；监理日志、巡视、旁站记录中重要内容未记录的</t>
  </si>
  <si>
    <t>每次分数/2.0；每次分数/3.0</t>
  </si>
  <si>
    <t>旁站内容未在监理日志记录； 一桥桩基评定未及时完成</t>
  </si>
  <si>
    <t xml:space="preserve"> 岳阳市交通质量和安全监督站关于全市公路水运项目监理和检测行业综合治理2024年第1次专项检查情况的通报；岳阳市交投集团区县合作项目管理部（北）关于2024年第四季度综合大检查考评情况通报</t>
  </si>
  <si>
    <t>95.0</t>
  </si>
  <si>
    <t>S201平江县虹桥至加义公路改建工程</t>
  </si>
  <si>
    <t>K114+855-K62+177.73监理合同段</t>
  </si>
  <si>
    <t>435.0</t>
  </si>
  <si>
    <t>JJX101020</t>
  </si>
  <si>
    <t>监理日志、巡视、旁站记录中重要内容未记录的</t>
  </si>
  <si>
    <t>每次分数/2.0</t>
  </si>
  <si>
    <t xml:space="preserve">旁站记录不规范；监理单位关键工序开盘令填写不准确 </t>
  </si>
  <si>
    <t>平江县岳平公路建设投资有限公司S201平江县虹桥至加义公路改建工程项目监理部文件；岳阳市交通运输局关于2024年度全市普通国省道在建项目综合检查的情况通报</t>
  </si>
  <si>
    <t>96.0</t>
  </si>
  <si>
    <t>S316平江县石牛寨至长庆公路改建工程（第二期）</t>
  </si>
  <si>
    <t>全合同段</t>
  </si>
  <si>
    <t>241.2029</t>
  </si>
  <si>
    <t>JJX101018</t>
  </si>
  <si>
    <t>对施工现场发现的质量问题、安全隐患、环保问题，未及时提出书面指令督促施工单位整改的</t>
  </si>
  <si>
    <t xml:space="preserve"> 对施工现场发现的安全隐患未及时提出书面指令督促施工单位整改</t>
  </si>
  <si>
    <t>平江县岳平公路建设投资有限公司关于 S316平江县石牛寨至长庆公路改建工程（第二期）第三季度综合检查情况的通报</t>
  </si>
  <si>
    <t>97.0</t>
  </si>
  <si>
    <t>S316汨罗市张公庙至敖花塘公路工程</t>
  </si>
  <si>
    <t>监理全段</t>
  </si>
  <si>
    <t>93.8</t>
  </si>
  <si>
    <t xml:space="preserve"> 个别监理旁站记录数据不详细；施工单位对监理指令的整改回复缺少图片资料，监理单位审核把关不严</t>
  </si>
  <si>
    <t xml:space="preserve"> 汨罗市农村公路养护中心关于对S316汨罗市张公庙至敖花塘公路工程总监办检查情况的函；岳阳市交通质量和安全监督站质量安全整改通知书</t>
  </si>
  <si>
    <t>岳阳交通工程项目管理有限公司</t>
  </si>
  <si>
    <t>湘阴县虞公港疏港公路(二期)</t>
  </si>
  <si>
    <t>90.908</t>
  </si>
  <si>
    <t>JJX101031；JJX101020</t>
  </si>
  <si>
    <t>监理工地试验室未经质量监督机构备案审核或实际工作中不满足备案要求的；监理日志、巡视、旁站记录中重要内容未记录的</t>
  </si>
  <si>
    <t xml:space="preserve">试验室备案滞后；施工单位的整改回复未在监理日志记录；监理日志未反映施工情况、施工部位记录不详； </t>
  </si>
  <si>
    <t xml:space="preserve">岳阳市交通工程项目管理有限公司关于2024年度项目监理机构年终检查情况的通报； </t>
  </si>
  <si>
    <t>93.0</t>
  </si>
  <si>
    <t>湘阴县虞公港疏港公路(一期)</t>
  </si>
  <si>
    <t>91.0458</t>
  </si>
  <si>
    <t>JJX101018；JJX101031</t>
  </si>
  <si>
    <t>监理工地试验室未经质量监督机构备案审核或实际工作中不满足备案要求的；对施工现场发现的质量问题、安全隐患、环保问题，未及时提出书面指令督促施工单位整改的</t>
  </si>
  <si>
    <t xml:space="preserve"> 未按合同要求建立工地试验室，采取试验外委，未完成备案登记；指令签发不规范未闭合</t>
  </si>
  <si>
    <t xml:space="preserve">岳阳市交通质量和安全监督站关于全市公路水运项目监理和检测行业综合治理2024年第1次专项检查情况的通报 </t>
  </si>
  <si>
    <t>94.0</t>
  </si>
  <si>
    <t>S301云溪区长岭至陆城公路</t>
  </si>
  <si>
    <t>S301云溪区长岭至陆城公路施工监理</t>
  </si>
  <si>
    <t>277.8335</t>
  </si>
  <si>
    <t>JJX101015</t>
  </si>
  <si>
    <t>未按规定对施工组织设计、专项施工方案等进行审批的，或监理计划（规划）、监理实施细则未按规定审批的</t>
  </si>
  <si>
    <t>每次分数/5.0</t>
  </si>
  <si>
    <t xml:space="preserve">项目总体开工报告、分项开工报告监理、业主未签字，盖章 </t>
  </si>
  <si>
    <t xml:space="preserve"> 岳阳市交通质量和安全监督站质量安全整改通知书</t>
  </si>
  <si>
    <t>S506屈原至湘阴公路一期工程</t>
  </si>
  <si>
    <t>482.0</t>
  </si>
  <si>
    <t>JJX101014</t>
  </si>
  <si>
    <t>对交通运输主管部门或质量监督机构检查（督查）提出的监理问题未整改、整改不及时或经整改达不到要求的</t>
  </si>
  <si>
    <t xml:space="preserve"> 部分监理指令台账记录不全，不规范，如编号为018的监理指令无问题照片及整改回复照片，整改未实际闭合</t>
  </si>
  <si>
    <t xml:space="preserve">岳阳市交通运输局关于2024年度全市普通国省道在建项目综合检查的情况通报 </t>
  </si>
  <si>
    <t>湖南华达项目管理有限公司</t>
  </si>
  <si>
    <t>公路工程乙级</t>
  </si>
  <si>
    <t>岳阳长江经济带炼化一体化公路（大田-青坡）</t>
  </si>
  <si>
    <t>第一合同段</t>
  </si>
  <si>
    <t>74.23</t>
  </si>
  <si>
    <t>JJX101015；JJX101020</t>
  </si>
  <si>
    <t>监理日志、巡视、旁站记录中重要内容未记录的；未按规定对施工组织设计、专项施工方案等进行审批的，或监理计划（规划）、监理实施细则未按规定审批的</t>
  </si>
  <si>
    <t>每次分数/5.0；每次分数/2.0</t>
  </si>
  <si>
    <t xml:space="preserve">专业分包合同未进行审查，未审查安全生产专项费用、临时用电资料；监理单位第一次工地会议的召开未按监理规范要求完成规定流程，相关资料不齐 </t>
  </si>
  <si>
    <t>岳阳市交投集团区县合作项目管理部（北）关于2024年第四季度综合大检查考评情况通报；岳阳市交通运输局关于2024年度全市普通国省道在建项目综合检查的情况通报</t>
  </si>
  <si>
    <t>湖南雁扬工程管理有限公司</t>
  </si>
  <si>
    <t>第二合同段</t>
  </si>
  <si>
    <t>JJX101019；JJX101022</t>
  </si>
  <si>
    <t>未按规定频率进行抽检和质量检验（评定）的；由于施工单位原因导致工期滞后，监理未及时提出书面指令督促施工单位整改的</t>
  </si>
  <si>
    <t>未按规定频率进行质量评定；监理指令未及时回复存档</t>
  </si>
  <si>
    <t xml:space="preserve"> 岳阳市交投集团区县合作项目管理部（北）关于2024年第四季度综合大检查考评情况通报；岳阳市交通运输局关于2024年度全市普通国省道在建项目综合检查的情况通报</t>
  </si>
  <si>
    <t>湖南省长湘工程技术有限公司</t>
  </si>
  <si>
    <t>公路工程甲级（作废），公路工程甲级</t>
  </si>
  <si>
    <t>G536平江县青冲至伍市（汨罗）公路工程</t>
  </si>
  <si>
    <t>交工</t>
  </si>
  <si>
    <t>G536平江县青冲至伍市（汨罗）公路工程施工监理合同段（包括桩号K3+900-K14+010范围内的路基、路面、桥梁、交安与沿线设施、绿化与环境保护工程等全过程施工监理）</t>
  </si>
  <si>
    <t>192.3813</t>
  </si>
  <si>
    <t xml:space="preserve">未按规定频率进行质量评定；未按规定进行平安工地考核、端午节前安全检查 </t>
  </si>
  <si>
    <t>湖南省长湘工程技术有限公司项目巡逻记录表</t>
  </si>
  <si>
    <t>湖南省交通建设工程监理有限公司</t>
  </si>
  <si>
    <t>特殊独立隧道专项（过期日期：2024-05-25），公路工程机电专项，公路工程机电专项（作废）（过期日期：2024-05-25），公路工程甲级，公路工程甲级（作废）（过期日期：2024-05-25），特殊独立大桥专项（过期日期：2024-05-25）</t>
  </si>
  <si>
    <t>S508湘阴县樟树至羊谷脑公路及樟树港湘江大桥</t>
  </si>
  <si>
    <t>980.6688</t>
  </si>
  <si>
    <t>监理单位缺抽检记录表，旁站计划未动态管理； 4.24巡视、旁站内容未在监理日志记录；巡视计划不规范，个别内容与实际不相符</t>
  </si>
  <si>
    <t>岳阳市交通运输局关于2024年度全市普通国省道在建项目综合检查的情况通报 ； 岳阳市交通质量和安全监督站关于全市公路水运项目监理和检测行业综合治理2024年第1次专项检查情况的通报</t>
  </si>
  <si>
    <t>信用评价结果统计人：谭振宇</t>
  </si>
  <si>
    <t>联系电话：13268139273</t>
  </si>
  <si>
    <t>报出日期:2025.3.11</t>
  </si>
  <si>
    <t>填表要求：1. 请分别汇总“公路”和“水运”监理企业信用评价结果，分专业制表。</t>
  </si>
  <si>
    <t xml:space="preserve">         2.“企业名称”：填写监理企业的全称，应与其资质证书上名称一致。</t>
  </si>
  <si>
    <t xml:space="preserve">         3.“企业注册地”：填写监理企业营业执照注册地的省份。</t>
  </si>
  <si>
    <t xml:space="preserve">         3.“资质类别”：填写“公路”或“水运”。</t>
  </si>
  <si>
    <t xml:space="preserve">         4.“项目建设进度情况”：根据项目当年的建设情况，填写“在建”或“交工”。</t>
  </si>
  <si>
    <t xml:space="preserve">         5. “失信行为代码”：填写失信代码后四位数字；若无失信行为，填写“无”；多项失信行为，以“；”间隔。。</t>
  </si>
  <si>
    <t xml:space="preserve">         6.“失信行为”与“扣分标准”：根据监理企业信用评价标准填写；多项失信行为的，分别对应填写，以“；”间隔。</t>
  </si>
  <si>
    <t xml:space="preserve">         7.“情况说明”：对失信行为的次数和扣分情况作具体说明。</t>
  </si>
  <si>
    <t xml:space="preserve">         8.“采信依据”：填写采信文件的发出机关、文号及名称。</t>
  </si>
  <si>
    <t xml:space="preserve">         9. “企业在评价省的信用评价得分”：精确到小数点后一位，或填写“直接定为D级”。</t>
  </si>
  <si>
    <t xml:space="preserve">         10. “信用评价结果统计人”，“联系电话”：填写省级质量监督机构具体负责信用评价统计工作人员及联系电话。</t>
  </si>
  <si>
    <t xml:space="preserve">         11. 本表以A3纸打印。</t>
  </si>
</sst>
</file>

<file path=xl/styles.xml><?xml version="1.0" encoding="utf-8"?>
<styleSheet xmlns="http://schemas.openxmlformats.org/spreadsheetml/2006/main">
  <numFmts count="5">
    <numFmt numFmtId="44" formatCode="_ &quot;￥&quot;* #,##0.00_ ;_ &quot;￥&quot;* \-#,##0.00_ ;_ &quot;￥&quot;* &quot;-&quot;??_ ;_ @_ "/>
    <numFmt numFmtId="176" formatCode="0.00_);\(0.00\)"/>
    <numFmt numFmtId="42" formatCode="_ &quot;￥&quot;* #,##0_ ;_ &quot;￥&quot;* \-#,##0_ ;_ &quot;￥&quot;* &quot;-&quot;_ ;_ @_ "/>
    <numFmt numFmtId="43" formatCode="_ * #,##0.00_ ;_ * \-#,##0.00_ ;_ * &quot;-&quot;??_ ;_ @_ "/>
    <numFmt numFmtId="41" formatCode="_ * #,##0_ ;_ * \-#,##0_ ;_ * &quot;-&quot;_ ;_ @_ "/>
  </numFmts>
  <fonts count="26">
    <font>
      <sz val="11"/>
      <color theme="1"/>
      <name val="等线"/>
      <charset val="134"/>
      <scheme val="minor"/>
    </font>
    <font>
      <sz val="10"/>
      <name val="宋体"/>
      <charset val="134"/>
    </font>
    <font>
      <u/>
      <sz val="22"/>
      <name val="方正小标宋简体"/>
      <charset val="134"/>
    </font>
    <font>
      <sz val="22"/>
      <name val="方正小标宋简体"/>
      <charset val="134"/>
    </font>
    <font>
      <sz val="10"/>
      <color indexed="8"/>
      <name val="宋体"/>
      <charset val="129"/>
    </font>
    <font>
      <sz val="10"/>
      <color indexed="8"/>
      <name val="宋体"/>
      <charset val="134"/>
    </font>
    <font>
      <sz val="12"/>
      <name val="宋体"/>
      <charset val="134"/>
    </font>
    <font>
      <b/>
      <sz val="18"/>
      <color theme="3"/>
      <name val="等线"/>
      <charset val="134"/>
      <scheme val="minor"/>
    </font>
    <font>
      <b/>
      <sz val="11"/>
      <color theme="3"/>
      <name val="等线"/>
      <charset val="134"/>
      <scheme val="minor"/>
    </font>
    <font>
      <sz val="11"/>
      <color theme="0"/>
      <name val="等线"/>
      <charset val="0"/>
      <scheme val="minor"/>
    </font>
    <font>
      <sz val="11"/>
      <color rgb="FFFA7D00"/>
      <name val="等线"/>
      <charset val="0"/>
      <scheme val="minor"/>
    </font>
    <font>
      <b/>
      <sz val="11"/>
      <color rgb="FFFA7D00"/>
      <name val="等线"/>
      <charset val="0"/>
      <scheme val="minor"/>
    </font>
    <font>
      <sz val="11"/>
      <color theme="1"/>
      <name val="等线"/>
      <charset val="0"/>
      <scheme val="minor"/>
    </font>
    <font>
      <u/>
      <sz val="11"/>
      <color rgb="FF0000FF"/>
      <name val="等线"/>
      <charset val="0"/>
      <scheme val="minor"/>
    </font>
    <font>
      <b/>
      <sz val="11"/>
      <color rgb="FF3F3F3F"/>
      <name val="等线"/>
      <charset val="0"/>
      <scheme val="minor"/>
    </font>
    <font>
      <b/>
      <sz val="11"/>
      <color rgb="FFFFFFFF"/>
      <name val="等线"/>
      <charset val="0"/>
      <scheme val="minor"/>
    </font>
    <font>
      <sz val="11"/>
      <color rgb="FF9C6500"/>
      <name val="等线"/>
      <charset val="0"/>
      <scheme val="minor"/>
    </font>
    <font>
      <sz val="11"/>
      <color rgb="FF9C0006"/>
      <name val="等线"/>
      <charset val="0"/>
      <scheme val="minor"/>
    </font>
    <font>
      <u/>
      <sz val="11"/>
      <color rgb="FF800080"/>
      <name val="等线"/>
      <charset val="0"/>
      <scheme val="minor"/>
    </font>
    <font>
      <sz val="11"/>
      <color rgb="FF3F3F76"/>
      <name val="等线"/>
      <charset val="0"/>
      <scheme val="minor"/>
    </font>
    <font>
      <b/>
      <sz val="11"/>
      <color theme="1"/>
      <name val="等线"/>
      <charset val="0"/>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006100"/>
      <name val="等线"/>
      <charset val="0"/>
      <scheme val="minor"/>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8"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4" fillId="4" borderId="9" applyNumberFormat="false" applyAlignment="false" applyProtection="false">
      <alignment vertical="center"/>
    </xf>
    <xf numFmtId="0" fontId="15" fillId="11" borderId="11" applyNumberFormat="false" applyAlignment="false" applyProtection="false">
      <alignment vertical="center"/>
    </xf>
    <xf numFmtId="0" fontId="17" fillId="13"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4" fillId="0" borderId="13" applyNumberFormat="false" applyFill="false" applyAlignment="false" applyProtection="false">
      <alignment vertical="center"/>
    </xf>
    <xf numFmtId="0" fontId="12"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0" borderId="10" applyNumberFormat="false" applyFill="false" applyAlignment="false" applyProtection="false">
      <alignment vertical="center"/>
    </xf>
    <xf numFmtId="0" fontId="20" fillId="0" borderId="12" applyNumberFormat="false" applyFill="false" applyAlignment="false" applyProtection="false">
      <alignment vertical="center"/>
    </xf>
    <xf numFmtId="0" fontId="12" fillId="1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9" fillId="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0" fillId="22" borderId="14" applyNumberFormat="false" applyFont="false" applyAlignment="false" applyProtection="false">
      <alignment vertical="center"/>
    </xf>
    <xf numFmtId="0" fontId="9" fillId="23"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1" fillId="4" borderId="8" applyNumberFormat="false" applyAlignment="false" applyProtection="false">
      <alignment vertical="center"/>
    </xf>
    <xf numFmtId="0" fontId="9" fillId="2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9" fillId="14" borderId="8" applyNumberFormat="false" applyAlignment="false" applyProtection="false">
      <alignment vertical="center"/>
    </xf>
    <xf numFmtId="0" fontId="12" fillId="17"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2" fillId="18"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0" fontId="4" fillId="0" borderId="2"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5" xfId="0" applyFont="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4" fillId="0" borderId="6" xfId="0" applyFont="true" applyBorder="true" applyAlignment="true">
      <alignment horizontal="left" vertical="center" wrapText="true"/>
    </xf>
    <xf numFmtId="0" fontId="4" fillId="0" borderId="0" xfId="0" applyFont="true" applyAlignment="true">
      <alignment horizontal="center" vertical="center" wrapText="true"/>
    </xf>
    <xf numFmtId="0" fontId="4" fillId="0" borderId="0" xfId="0" applyFont="true" applyAlignment="true">
      <alignment horizontal="left" vertical="center"/>
    </xf>
    <xf numFmtId="0" fontId="4" fillId="0" borderId="0" xfId="0" applyFont="true">
      <alignment vertical="center"/>
    </xf>
    <xf numFmtId="0" fontId="6" fillId="0" borderId="1" xfId="0" applyFont="true" applyFill="true" applyBorder="true" applyAlignment="true">
      <alignment horizontal="center" vertical="center"/>
    </xf>
    <xf numFmtId="0" fontId="4" fillId="0" borderId="6" xfId="0" applyFont="true" applyBorder="true" applyAlignment="true">
      <alignment vertical="center" wrapText="true"/>
    </xf>
    <xf numFmtId="0" fontId="1" fillId="0" borderId="2" xfId="0" applyFont="true" applyBorder="true" applyAlignment="true">
      <alignment vertical="center" wrapText="true"/>
    </xf>
    <xf numFmtId="0" fontId="4" fillId="0" borderId="6" xfId="0" applyFont="true" applyBorder="true">
      <alignment vertical="center"/>
    </xf>
    <xf numFmtId="0" fontId="4" fillId="0" borderId="0" xfId="0" applyFont="true" applyAlignment="true">
      <alignment horizontal="center" vertical="center"/>
    </xf>
    <xf numFmtId="0" fontId="1" fillId="0" borderId="1" xfId="0" applyFont="true" applyFill="true" applyBorder="true" applyAlignment="true">
      <alignment horizontal="center" vertical="center"/>
    </xf>
    <xf numFmtId="0" fontId="1" fillId="0" borderId="2" xfId="0" applyFont="true" applyBorder="true" applyAlignment="true">
      <alignment horizontal="left" vertical="center" wrapText="true"/>
    </xf>
    <xf numFmtId="0" fontId="4" fillId="0" borderId="6" xfId="0" applyFont="true" applyBorder="true" applyAlignment="true">
      <alignment horizontal="left" vertical="center"/>
    </xf>
    <xf numFmtId="176" fontId="1" fillId="0" borderId="0" xfId="0" applyNumberFormat="true" applyFont="true" applyFill="true" applyBorder="true" applyAlignment="true">
      <alignment vertical="center" wrapText="true"/>
    </xf>
    <xf numFmtId="0" fontId="1" fillId="0" borderId="0" xfId="0" applyFont="true" applyFill="true" applyBorder="true" applyAlignment="true">
      <alignment horizontal="center" vertical="center"/>
    </xf>
    <xf numFmtId="176" fontId="1" fillId="0" borderId="1" xfId="0" applyNumberFormat="true"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tabSelected="1" zoomScale="70" zoomScaleNormal="70" workbookViewId="0">
      <selection activeCell="A2" sqref="A2:T2"/>
    </sheetView>
  </sheetViews>
  <sheetFormatPr defaultColWidth="9" defaultRowHeight="13.5"/>
  <cols>
    <col min="1" max="1" width="3.875" customWidth="true"/>
    <col min="2" max="2" width="6.5" customWidth="true"/>
    <col min="3" max="3" width="14.6333333333333" customWidth="true"/>
    <col min="4" max="4" width="8.75" customWidth="true"/>
    <col min="6" max="6" width="10.5333333333333" customWidth="true"/>
    <col min="7" max="7" width="19.6916666666667" customWidth="true"/>
    <col min="8" max="8" width="5.75" customWidth="true"/>
    <col min="9" max="9" width="11.6" customWidth="true"/>
    <col min="10" max="10" width="8.75" customWidth="true"/>
    <col min="11" max="11" width="10.7083333333333" customWidth="true"/>
    <col min="12" max="12" width="23.5916666666667" customWidth="true"/>
    <col min="13" max="13" width="10.5333333333333" customWidth="true"/>
    <col min="14" max="14" width="4.81666666666667" customWidth="true"/>
    <col min="15" max="15" width="22.625" customWidth="true"/>
    <col min="16" max="16" width="28.9083333333333" customWidth="true"/>
    <col min="17" max="17" width="7.49166666666667" customWidth="true"/>
    <col min="18" max="18" width="10.375"/>
    <col min="19" max="19" width="12.625"/>
  </cols>
  <sheetData>
    <row r="1" spans="1:20">
      <c r="A1" s="1"/>
      <c r="B1" s="1"/>
      <c r="C1" s="2"/>
      <c r="D1" s="2"/>
      <c r="E1" s="2"/>
      <c r="F1" s="2"/>
      <c r="G1" s="2"/>
      <c r="H1" s="2"/>
      <c r="I1" s="2"/>
      <c r="J1" s="2"/>
      <c r="K1" s="2"/>
      <c r="L1" s="2"/>
      <c r="M1" s="2"/>
      <c r="N1" s="2"/>
      <c r="O1" s="2"/>
      <c r="P1" s="2"/>
      <c r="Q1" s="2"/>
      <c r="R1" s="2"/>
      <c r="S1" s="1"/>
      <c r="T1" s="28"/>
    </row>
    <row r="2" ht="29.25" spans="1:20">
      <c r="A2" s="3" t="s">
        <v>0</v>
      </c>
      <c r="B2" s="4"/>
      <c r="C2" s="4"/>
      <c r="D2" s="4"/>
      <c r="E2" s="4"/>
      <c r="F2" s="4"/>
      <c r="G2" s="4"/>
      <c r="H2" s="4"/>
      <c r="I2" s="4"/>
      <c r="J2" s="4"/>
      <c r="K2" s="4"/>
      <c r="L2" s="4"/>
      <c r="M2" s="4"/>
      <c r="N2" s="4"/>
      <c r="O2" s="4"/>
      <c r="P2" s="4"/>
      <c r="Q2" s="4"/>
      <c r="R2" s="4"/>
      <c r="S2" s="4"/>
      <c r="T2" s="4"/>
    </row>
    <row r="3" ht="15.75" spans="1:20">
      <c r="A3" s="5" t="s">
        <v>1</v>
      </c>
      <c r="B3" s="5"/>
      <c r="C3" s="5"/>
      <c r="D3" s="5"/>
      <c r="E3" s="5"/>
      <c r="F3" s="5"/>
      <c r="G3" s="5"/>
      <c r="H3" s="20"/>
      <c r="I3" s="20"/>
      <c r="J3" s="20"/>
      <c r="K3" s="20"/>
      <c r="L3" s="20"/>
      <c r="M3" s="20"/>
      <c r="N3" s="20"/>
      <c r="O3" s="20"/>
      <c r="P3" s="25"/>
      <c r="Q3" s="25"/>
      <c r="R3" s="29" t="s">
        <v>2</v>
      </c>
      <c r="S3" s="29"/>
      <c r="T3" s="30"/>
    </row>
    <row r="4" ht="54" spans="1:20">
      <c r="A4" s="6" t="s">
        <v>3</v>
      </c>
      <c r="B4" s="6" t="s">
        <v>4</v>
      </c>
      <c r="C4" s="7" t="s">
        <v>5</v>
      </c>
      <c r="D4" s="6" t="s">
        <v>6</v>
      </c>
      <c r="E4" s="6" t="s">
        <v>7</v>
      </c>
      <c r="F4" s="6" t="s">
        <v>8</v>
      </c>
      <c r="G4" s="6" t="s">
        <v>9</v>
      </c>
      <c r="H4" s="7" t="s">
        <v>10</v>
      </c>
      <c r="I4" s="6" t="s">
        <v>11</v>
      </c>
      <c r="J4" s="6" t="s">
        <v>12</v>
      </c>
      <c r="K4" s="6" t="s">
        <v>13</v>
      </c>
      <c r="L4" s="6" t="s">
        <v>14</v>
      </c>
      <c r="M4" s="6" t="s">
        <v>15</v>
      </c>
      <c r="N4" s="6" t="s">
        <v>16</v>
      </c>
      <c r="O4" s="6" t="s">
        <v>17</v>
      </c>
      <c r="P4" s="6" t="s">
        <v>18</v>
      </c>
      <c r="Q4" s="6" t="s">
        <v>19</v>
      </c>
      <c r="R4" s="6" t="s">
        <v>20</v>
      </c>
      <c r="S4" s="6" t="s">
        <v>21</v>
      </c>
      <c r="T4" s="6" t="s">
        <v>22</v>
      </c>
    </row>
    <row r="5" ht="50" customHeight="true" spans="1:20">
      <c r="A5" s="8">
        <v>1</v>
      </c>
      <c r="B5" s="8" t="s">
        <v>23</v>
      </c>
      <c r="C5" s="9" t="s">
        <v>24</v>
      </c>
      <c r="D5" s="10" t="s">
        <v>25</v>
      </c>
      <c r="E5" s="10" t="s">
        <v>26</v>
      </c>
      <c r="F5" s="10" t="s">
        <v>27</v>
      </c>
      <c r="G5" s="10" t="s">
        <v>28</v>
      </c>
      <c r="H5" s="10" t="s">
        <v>29</v>
      </c>
      <c r="I5" s="10" t="s">
        <v>30</v>
      </c>
      <c r="J5" s="10" t="s">
        <v>31</v>
      </c>
      <c r="K5" s="10" t="s">
        <v>32</v>
      </c>
      <c r="L5" s="22" t="s">
        <v>33</v>
      </c>
      <c r="M5" s="10" t="s">
        <v>34</v>
      </c>
      <c r="N5" s="10">
        <v>3</v>
      </c>
      <c r="O5" s="26" t="s">
        <v>35</v>
      </c>
      <c r="P5" s="26" t="s">
        <v>36</v>
      </c>
      <c r="Q5" s="10">
        <v>97</v>
      </c>
      <c r="R5" s="9">
        <f>J5+J6+J7+J8+J9</f>
        <v>1309.2297</v>
      </c>
      <c r="S5" s="9">
        <f>J5*Q5+J6*Q6+J7*Q7+J8*Q8+J9*Q9</f>
        <v>126227.9503</v>
      </c>
      <c r="T5" s="9">
        <f>(Q5+Q6+Q7+Q8+Q9)/5</f>
        <v>96.2</v>
      </c>
    </row>
    <row r="6" ht="96" customHeight="true" spans="1:20">
      <c r="A6" s="11"/>
      <c r="B6" s="11"/>
      <c r="C6" s="12"/>
      <c r="D6" s="10" t="s">
        <v>25</v>
      </c>
      <c r="E6" s="10" t="s">
        <v>26</v>
      </c>
      <c r="F6" s="10" t="s">
        <v>27</v>
      </c>
      <c r="G6" s="10" t="s">
        <v>37</v>
      </c>
      <c r="H6" s="10" t="s">
        <v>29</v>
      </c>
      <c r="I6" s="10" t="s">
        <v>30</v>
      </c>
      <c r="J6" s="10" t="s">
        <v>38</v>
      </c>
      <c r="K6" s="10" t="s">
        <v>39</v>
      </c>
      <c r="L6" s="22" t="s">
        <v>40</v>
      </c>
      <c r="M6" s="10" t="s">
        <v>41</v>
      </c>
      <c r="N6" s="10">
        <v>5</v>
      </c>
      <c r="O6" s="26" t="s">
        <v>42</v>
      </c>
      <c r="P6" s="26" t="s">
        <v>43</v>
      </c>
      <c r="Q6" s="10" t="s">
        <v>44</v>
      </c>
      <c r="R6" s="12"/>
      <c r="S6" s="12"/>
      <c r="T6" s="12"/>
    </row>
    <row r="7" ht="67.5" spans="1:20">
      <c r="A7" s="11"/>
      <c r="B7" s="11"/>
      <c r="C7" s="12"/>
      <c r="D7" s="10" t="s">
        <v>25</v>
      </c>
      <c r="E7" s="10" t="s">
        <v>26</v>
      </c>
      <c r="F7" s="10" t="s">
        <v>27</v>
      </c>
      <c r="G7" s="10" t="s">
        <v>45</v>
      </c>
      <c r="H7" s="10" t="s">
        <v>29</v>
      </c>
      <c r="I7" s="10" t="s">
        <v>46</v>
      </c>
      <c r="J7" s="10" t="s">
        <v>47</v>
      </c>
      <c r="K7" s="10" t="s">
        <v>48</v>
      </c>
      <c r="L7" s="22" t="s">
        <v>49</v>
      </c>
      <c r="M7" s="10" t="s">
        <v>50</v>
      </c>
      <c r="N7" s="10">
        <v>4</v>
      </c>
      <c r="O7" s="26" t="s">
        <v>51</v>
      </c>
      <c r="P7" s="26" t="s">
        <v>52</v>
      </c>
      <c r="Q7" s="10" t="s">
        <v>53</v>
      </c>
      <c r="R7" s="12"/>
      <c r="S7" s="12"/>
      <c r="T7" s="12"/>
    </row>
    <row r="8" ht="67.5" spans="1:20">
      <c r="A8" s="11"/>
      <c r="B8" s="11"/>
      <c r="C8" s="12"/>
      <c r="D8" s="10" t="s">
        <v>25</v>
      </c>
      <c r="E8" s="10" t="s">
        <v>26</v>
      </c>
      <c r="F8" s="10" t="s">
        <v>27</v>
      </c>
      <c r="G8" s="10" t="s">
        <v>54</v>
      </c>
      <c r="H8" s="10" t="s">
        <v>29</v>
      </c>
      <c r="I8" s="10" t="s">
        <v>55</v>
      </c>
      <c r="J8" s="10" t="s">
        <v>56</v>
      </c>
      <c r="K8" s="10" t="s">
        <v>57</v>
      </c>
      <c r="L8" s="22" t="s">
        <v>58</v>
      </c>
      <c r="M8" s="10" t="s">
        <v>34</v>
      </c>
      <c r="N8" s="10">
        <v>3</v>
      </c>
      <c r="O8" s="26" t="s">
        <v>59</v>
      </c>
      <c r="P8" s="26" t="s">
        <v>60</v>
      </c>
      <c r="Q8" s="10" t="s">
        <v>61</v>
      </c>
      <c r="R8" s="12"/>
      <c r="S8" s="12"/>
      <c r="T8" s="12"/>
    </row>
    <row r="9" ht="67.5" spans="1:20">
      <c r="A9" s="13"/>
      <c r="B9" s="13"/>
      <c r="C9" s="14"/>
      <c r="D9" s="10" t="s">
        <v>25</v>
      </c>
      <c r="E9" s="10" t="s">
        <v>26</v>
      </c>
      <c r="F9" s="10" t="s">
        <v>27</v>
      </c>
      <c r="G9" s="10" t="s">
        <v>62</v>
      </c>
      <c r="H9" s="10" t="s">
        <v>29</v>
      </c>
      <c r="I9" s="10" t="s">
        <v>63</v>
      </c>
      <c r="J9" s="10" t="s">
        <v>64</v>
      </c>
      <c r="K9" s="10" t="s">
        <v>48</v>
      </c>
      <c r="L9" s="22" t="s">
        <v>49</v>
      </c>
      <c r="M9" s="10" t="s">
        <v>50</v>
      </c>
      <c r="N9" s="10">
        <v>4</v>
      </c>
      <c r="O9" s="26" t="s">
        <v>65</v>
      </c>
      <c r="P9" s="26" t="s">
        <v>66</v>
      </c>
      <c r="Q9" s="10" t="s">
        <v>53</v>
      </c>
      <c r="R9" s="14"/>
      <c r="S9" s="14"/>
      <c r="T9" s="14"/>
    </row>
    <row r="10" ht="94.5" spans="1:20">
      <c r="A10" s="8">
        <v>2</v>
      </c>
      <c r="B10" s="8" t="s">
        <v>23</v>
      </c>
      <c r="C10" s="9" t="s">
        <v>67</v>
      </c>
      <c r="D10" s="10" t="s">
        <v>25</v>
      </c>
      <c r="E10" s="10" t="s">
        <v>26</v>
      </c>
      <c r="F10" s="10" t="s">
        <v>27</v>
      </c>
      <c r="G10" s="10" t="s">
        <v>68</v>
      </c>
      <c r="H10" s="10" t="s">
        <v>29</v>
      </c>
      <c r="I10" s="10" t="s">
        <v>55</v>
      </c>
      <c r="J10" s="10" t="s">
        <v>69</v>
      </c>
      <c r="K10" s="10" t="s">
        <v>70</v>
      </c>
      <c r="L10" s="22" t="s">
        <v>71</v>
      </c>
      <c r="M10" s="10" t="s">
        <v>41</v>
      </c>
      <c r="N10" s="10">
        <v>7</v>
      </c>
      <c r="O10" s="26" t="s">
        <v>72</v>
      </c>
      <c r="P10" s="26" t="s">
        <v>73</v>
      </c>
      <c r="Q10" s="10" t="s">
        <v>74</v>
      </c>
      <c r="R10" s="9">
        <f>J10+J11+J12+J13</f>
        <v>941.7873</v>
      </c>
      <c r="S10" s="9">
        <f>J10*Q10+J11*Q11+J12*Q12+J13*Q13</f>
        <v>89196.9317</v>
      </c>
      <c r="T10" s="9">
        <f>(Q10+Q11+Q12+Q13)/4</f>
        <v>94.25</v>
      </c>
    </row>
    <row r="11" ht="81" spans="1:20">
      <c r="A11" s="11"/>
      <c r="B11" s="11"/>
      <c r="C11" s="12"/>
      <c r="D11" s="10" t="s">
        <v>25</v>
      </c>
      <c r="E11" s="10" t="s">
        <v>26</v>
      </c>
      <c r="F11" s="10" t="s">
        <v>27</v>
      </c>
      <c r="G11" s="10" t="s">
        <v>75</v>
      </c>
      <c r="H11" s="10" t="s">
        <v>29</v>
      </c>
      <c r="I11" s="10" t="s">
        <v>55</v>
      </c>
      <c r="J11" s="10" t="s">
        <v>76</v>
      </c>
      <c r="K11" s="10" t="s">
        <v>77</v>
      </c>
      <c r="L11" s="22" t="s">
        <v>78</v>
      </c>
      <c r="M11" s="10" t="s">
        <v>34</v>
      </c>
      <c r="N11" s="10">
        <v>6</v>
      </c>
      <c r="O11" s="26" t="s">
        <v>79</v>
      </c>
      <c r="P11" s="26" t="s">
        <v>80</v>
      </c>
      <c r="Q11" s="10" t="s">
        <v>81</v>
      </c>
      <c r="R11" s="12"/>
      <c r="S11" s="12"/>
      <c r="T11" s="12"/>
    </row>
    <row r="12" ht="62" customHeight="true" spans="1:20">
      <c r="A12" s="11"/>
      <c r="B12" s="11"/>
      <c r="C12" s="12"/>
      <c r="D12" s="10" t="s">
        <v>25</v>
      </c>
      <c r="E12" s="10" t="s">
        <v>26</v>
      </c>
      <c r="F12" s="10" t="s">
        <v>27</v>
      </c>
      <c r="G12" s="10" t="s">
        <v>82</v>
      </c>
      <c r="H12" s="10" t="s">
        <v>29</v>
      </c>
      <c r="I12" s="10" t="s">
        <v>83</v>
      </c>
      <c r="J12" s="10" t="s">
        <v>84</v>
      </c>
      <c r="K12" s="10" t="s">
        <v>85</v>
      </c>
      <c r="L12" s="22" t="s">
        <v>86</v>
      </c>
      <c r="M12" s="10" t="s">
        <v>87</v>
      </c>
      <c r="N12" s="10">
        <v>5</v>
      </c>
      <c r="O12" s="26" t="s">
        <v>88</v>
      </c>
      <c r="P12" s="26" t="s">
        <v>89</v>
      </c>
      <c r="Q12" s="10" t="s">
        <v>44</v>
      </c>
      <c r="R12" s="12"/>
      <c r="S12" s="12"/>
      <c r="T12" s="12"/>
    </row>
    <row r="13" ht="64" customHeight="true" spans="1:20">
      <c r="A13" s="13"/>
      <c r="B13" s="13"/>
      <c r="C13" s="14"/>
      <c r="D13" s="10" t="s">
        <v>25</v>
      </c>
      <c r="E13" s="10" t="s">
        <v>26</v>
      </c>
      <c r="F13" s="10" t="s">
        <v>27</v>
      </c>
      <c r="G13" s="10" t="s">
        <v>90</v>
      </c>
      <c r="H13" s="10" t="s">
        <v>29</v>
      </c>
      <c r="I13" s="10" t="s">
        <v>30</v>
      </c>
      <c r="J13" s="10" t="s">
        <v>91</v>
      </c>
      <c r="K13" s="10" t="s">
        <v>92</v>
      </c>
      <c r="L13" s="22" t="s">
        <v>93</v>
      </c>
      <c r="M13" s="10" t="s">
        <v>87</v>
      </c>
      <c r="N13" s="10">
        <v>5</v>
      </c>
      <c r="O13" s="26" t="s">
        <v>94</v>
      </c>
      <c r="P13" s="26" t="s">
        <v>95</v>
      </c>
      <c r="Q13" s="10" t="s">
        <v>44</v>
      </c>
      <c r="R13" s="12"/>
      <c r="S13" s="12"/>
      <c r="T13" s="12"/>
    </row>
    <row r="14" ht="104" customHeight="true" spans="1:20">
      <c r="A14" s="10">
        <v>3</v>
      </c>
      <c r="B14" s="10" t="s">
        <v>23</v>
      </c>
      <c r="C14" s="10" t="s">
        <v>96</v>
      </c>
      <c r="D14" s="10" t="s">
        <v>25</v>
      </c>
      <c r="E14" s="10" t="s">
        <v>26</v>
      </c>
      <c r="F14" s="10" t="s">
        <v>97</v>
      </c>
      <c r="G14" s="10" t="s">
        <v>98</v>
      </c>
      <c r="H14" s="10" t="s">
        <v>29</v>
      </c>
      <c r="I14" s="10" t="s">
        <v>99</v>
      </c>
      <c r="J14" s="10" t="s">
        <v>100</v>
      </c>
      <c r="K14" s="10" t="s">
        <v>101</v>
      </c>
      <c r="L14" s="22" t="s">
        <v>102</v>
      </c>
      <c r="M14" s="10" t="s">
        <v>103</v>
      </c>
      <c r="N14" s="10">
        <v>7</v>
      </c>
      <c r="O14" s="26" t="s">
        <v>104</v>
      </c>
      <c r="P14" s="26" t="s">
        <v>105</v>
      </c>
      <c r="Q14" s="10" t="s">
        <v>74</v>
      </c>
      <c r="R14" s="10" t="str">
        <f>J14</f>
        <v>74.23</v>
      </c>
      <c r="S14" s="10">
        <f>J14*Q14</f>
        <v>6903.39</v>
      </c>
      <c r="T14" s="10" t="str">
        <f>Q14</f>
        <v>93.0</v>
      </c>
    </row>
    <row r="15" ht="67.5" spans="1:20">
      <c r="A15" s="10">
        <v>4</v>
      </c>
      <c r="B15" s="10" t="s">
        <v>23</v>
      </c>
      <c r="C15" s="15" t="s">
        <v>106</v>
      </c>
      <c r="D15" s="10" t="s">
        <v>25</v>
      </c>
      <c r="E15" s="10" t="s">
        <v>26</v>
      </c>
      <c r="F15" s="10" t="s">
        <v>27</v>
      </c>
      <c r="G15" s="10" t="s">
        <v>98</v>
      </c>
      <c r="H15" s="10" t="s">
        <v>29</v>
      </c>
      <c r="I15" s="10" t="s">
        <v>107</v>
      </c>
      <c r="J15" s="10" t="s">
        <v>74</v>
      </c>
      <c r="K15" s="10" t="s">
        <v>108</v>
      </c>
      <c r="L15" s="22" t="s">
        <v>109</v>
      </c>
      <c r="M15" s="10" t="s">
        <v>34</v>
      </c>
      <c r="N15" s="10">
        <v>6</v>
      </c>
      <c r="O15" s="26" t="s">
        <v>110</v>
      </c>
      <c r="P15" s="26" t="s">
        <v>111</v>
      </c>
      <c r="Q15" s="10" t="s">
        <v>81</v>
      </c>
      <c r="R15" s="10" t="str">
        <f>J15</f>
        <v>93.0</v>
      </c>
      <c r="S15" s="10">
        <f>J15*Q15</f>
        <v>8742</v>
      </c>
      <c r="T15" s="10" t="str">
        <f>R15</f>
        <v>93.0</v>
      </c>
    </row>
    <row r="16" ht="194" customHeight="true" spans="1:20">
      <c r="A16" s="10">
        <v>5</v>
      </c>
      <c r="B16" s="10" t="s">
        <v>23</v>
      </c>
      <c r="C16" s="15" t="s">
        <v>112</v>
      </c>
      <c r="D16" s="10" t="s">
        <v>25</v>
      </c>
      <c r="E16" s="10" t="s">
        <v>26</v>
      </c>
      <c r="F16" s="10" t="s">
        <v>113</v>
      </c>
      <c r="G16" s="10" t="s">
        <v>114</v>
      </c>
      <c r="H16" s="10" t="s">
        <v>115</v>
      </c>
      <c r="I16" s="10" t="s">
        <v>116</v>
      </c>
      <c r="J16" s="10" t="s">
        <v>117</v>
      </c>
      <c r="K16" s="10" t="s">
        <v>32</v>
      </c>
      <c r="L16" s="22" t="s">
        <v>33</v>
      </c>
      <c r="M16" s="10" t="s">
        <v>34</v>
      </c>
      <c r="N16" s="10">
        <v>6</v>
      </c>
      <c r="O16" s="26" t="s">
        <v>118</v>
      </c>
      <c r="P16" s="26" t="s">
        <v>119</v>
      </c>
      <c r="Q16" s="10" t="s">
        <v>81</v>
      </c>
      <c r="R16" s="10" t="str">
        <f>J16</f>
        <v>192.3813</v>
      </c>
      <c r="S16" s="10">
        <f>J16*Q16</f>
        <v>18083.8422</v>
      </c>
      <c r="T16" s="10" t="str">
        <f>Q16</f>
        <v>94.0</v>
      </c>
    </row>
    <row r="17" ht="190" customHeight="true" spans="1:20">
      <c r="A17" s="10">
        <v>6</v>
      </c>
      <c r="B17" s="10" t="s">
        <v>23</v>
      </c>
      <c r="C17" s="10" t="s">
        <v>120</v>
      </c>
      <c r="D17" s="10" t="s">
        <v>25</v>
      </c>
      <c r="E17" s="10" t="s">
        <v>26</v>
      </c>
      <c r="F17" s="10" t="s">
        <v>121</v>
      </c>
      <c r="G17" s="10" t="s">
        <v>122</v>
      </c>
      <c r="H17" s="10" t="s">
        <v>29</v>
      </c>
      <c r="I17" s="10" t="s">
        <v>55</v>
      </c>
      <c r="J17" s="10" t="s">
        <v>123</v>
      </c>
      <c r="K17" s="10" t="s">
        <v>48</v>
      </c>
      <c r="L17" s="22" t="s">
        <v>49</v>
      </c>
      <c r="M17" s="10" t="s">
        <v>50</v>
      </c>
      <c r="N17" s="10">
        <v>6</v>
      </c>
      <c r="O17" s="26" t="s">
        <v>124</v>
      </c>
      <c r="P17" s="26" t="s">
        <v>125</v>
      </c>
      <c r="Q17" s="10" t="s">
        <v>81</v>
      </c>
      <c r="R17" s="10" t="str">
        <f>J17</f>
        <v>980.6688</v>
      </c>
      <c r="S17" s="10">
        <f>J17*Q17</f>
        <v>92182.8672</v>
      </c>
      <c r="T17" s="10" t="str">
        <f>Q17</f>
        <v>94.0</v>
      </c>
    </row>
    <row r="18" spans="1:19">
      <c r="A18" s="16" t="s">
        <v>126</v>
      </c>
      <c r="B18" s="16"/>
      <c r="C18" s="16"/>
      <c r="D18" s="16" t="s">
        <v>127</v>
      </c>
      <c r="E18" s="16"/>
      <c r="F18" s="16"/>
      <c r="G18" s="21"/>
      <c r="H18" s="16"/>
      <c r="I18" s="16"/>
      <c r="J18" s="16"/>
      <c r="K18" s="16"/>
      <c r="L18" s="23"/>
      <c r="M18" s="27"/>
      <c r="N18" s="27"/>
      <c r="O18" s="27"/>
      <c r="P18" s="27"/>
      <c r="Q18" s="27"/>
      <c r="S18" t="s">
        <v>128</v>
      </c>
    </row>
    <row r="19" spans="1:17">
      <c r="A19" s="17"/>
      <c r="B19" s="17"/>
      <c r="C19" s="17"/>
      <c r="D19" s="17"/>
      <c r="E19" s="17"/>
      <c r="F19" s="17"/>
      <c r="G19" s="17"/>
      <c r="H19" s="17"/>
      <c r="I19" s="24"/>
      <c r="J19" s="24"/>
      <c r="K19" s="24"/>
      <c r="L19" s="17"/>
      <c r="M19" s="24"/>
      <c r="N19" s="24"/>
      <c r="O19" s="24"/>
      <c r="P19" s="24"/>
      <c r="Q19" s="24"/>
    </row>
    <row r="20" spans="1:17">
      <c r="A20" s="18" t="s">
        <v>129</v>
      </c>
      <c r="B20" s="18"/>
      <c r="C20" s="18"/>
      <c r="D20" s="18"/>
      <c r="E20" s="18"/>
      <c r="F20" s="18"/>
      <c r="G20" s="18"/>
      <c r="H20" s="18"/>
      <c r="I20" s="18"/>
      <c r="J20" s="18"/>
      <c r="K20" s="18"/>
      <c r="L20" s="18"/>
      <c r="M20" s="18"/>
      <c r="N20" s="18"/>
      <c r="O20" s="18"/>
      <c r="P20" s="18"/>
      <c r="Q20" s="18"/>
    </row>
    <row r="21" spans="1:17">
      <c r="A21" s="18" t="s">
        <v>130</v>
      </c>
      <c r="B21" s="18"/>
      <c r="C21" s="18"/>
      <c r="D21" s="18"/>
      <c r="E21" s="18"/>
      <c r="F21" s="18"/>
      <c r="G21" s="18"/>
      <c r="H21" s="18"/>
      <c r="I21" s="18"/>
      <c r="J21" s="18"/>
      <c r="K21" s="18"/>
      <c r="L21" s="18"/>
      <c r="M21" s="18"/>
      <c r="N21" s="18"/>
      <c r="O21" s="18"/>
      <c r="P21" s="18"/>
      <c r="Q21" s="18"/>
    </row>
    <row r="22" spans="1:17">
      <c r="A22" s="18" t="s">
        <v>131</v>
      </c>
      <c r="B22" s="18"/>
      <c r="C22" s="18"/>
      <c r="D22" s="18"/>
      <c r="E22" s="18"/>
      <c r="F22" s="18"/>
      <c r="G22" s="18"/>
      <c r="H22" s="18"/>
      <c r="I22" s="18"/>
      <c r="J22" s="18"/>
      <c r="K22" s="18"/>
      <c r="L22" s="18"/>
      <c r="M22" s="18"/>
      <c r="N22" s="18"/>
      <c r="O22" s="18"/>
      <c r="P22" s="18"/>
      <c r="Q22" s="18"/>
    </row>
    <row r="23" spans="1:17">
      <c r="A23" s="19" t="s">
        <v>132</v>
      </c>
      <c r="B23" s="19"/>
      <c r="C23" s="19"/>
      <c r="D23" s="19"/>
      <c r="E23" s="19"/>
      <c r="F23" s="19"/>
      <c r="G23" s="19"/>
      <c r="H23" s="19"/>
      <c r="I23" s="19"/>
      <c r="J23" s="19"/>
      <c r="K23" s="19"/>
      <c r="L23" s="19"/>
      <c r="M23" s="19"/>
      <c r="N23" s="19"/>
      <c r="O23" s="19"/>
      <c r="P23" s="19"/>
      <c r="Q23" s="19"/>
    </row>
    <row r="24" spans="1:17">
      <c r="A24" s="18" t="s">
        <v>133</v>
      </c>
      <c r="B24" s="18"/>
      <c r="C24" s="18"/>
      <c r="D24" s="18"/>
      <c r="E24" s="18"/>
      <c r="F24" s="18"/>
      <c r="G24" s="18"/>
      <c r="H24" s="18"/>
      <c r="I24" s="18"/>
      <c r="J24" s="18"/>
      <c r="K24" s="18"/>
      <c r="L24" s="18"/>
      <c r="M24" s="18"/>
      <c r="N24" s="18"/>
      <c r="O24" s="18"/>
      <c r="P24" s="18"/>
      <c r="Q24" s="18"/>
    </row>
    <row r="25" spans="1:17">
      <c r="A25" s="18" t="s">
        <v>134</v>
      </c>
      <c r="B25" s="18"/>
      <c r="C25" s="18"/>
      <c r="D25" s="18"/>
      <c r="E25" s="18"/>
      <c r="F25" s="18"/>
      <c r="G25" s="18"/>
      <c r="H25" s="18"/>
      <c r="I25" s="18"/>
      <c r="J25" s="18"/>
      <c r="K25" s="18"/>
      <c r="L25" s="18"/>
      <c r="M25" s="18"/>
      <c r="N25" s="18"/>
      <c r="O25" s="18"/>
      <c r="P25" s="18"/>
      <c r="Q25" s="18"/>
    </row>
    <row r="26" spans="1:17">
      <c r="A26" s="18" t="s">
        <v>135</v>
      </c>
      <c r="B26" s="18"/>
      <c r="C26" s="18"/>
      <c r="D26" s="18"/>
      <c r="E26" s="18"/>
      <c r="F26" s="18"/>
      <c r="G26" s="18"/>
      <c r="H26" s="18"/>
      <c r="I26" s="18"/>
      <c r="J26" s="18"/>
      <c r="K26" s="18"/>
      <c r="L26" s="18"/>
      <c r="M26" s="18"/>
      <c r="N26" s="18"/>
      <c r="O26" s="18"/>
      <c r="P26" s="18"/>
      <c r="Q26" s="18"/>
    </row>
    <row r="27" spans="1:17">
      <c r="A27" s="18" t="s">
        <v>136</v>
      </c>
      <c r="B27" s="18"/>
      <c r="C27" s="18"/>
      <c r="D27" s="18"/>
      <c r="E27" s="18"/>
      <c r="F27" s="18"/>
      <c r="G27" s="18"/>
      <c r="H27" s="18"/>
      <c r="I27" s="18"/>
      <c r="J27" s="18"/>
      <c r="K27" s="18"/>
      <c r="L27" s="18"/>
      <c r="M27" s="18"/>
      <c r="N27" s="18"/>
      <c r="O27" s="18"/>
      <c r="P27" s="18"/>
      <c r="Q27" s="18"/>
    </row>
    <row r="28" spans="1:17">
      <c r="A28" s="18" t="s">
        <v>137</v>
      </c>
      <c r="B28" s="18"/>
      <c r="C28" s="18"/>
      <c r="D28" s="18"/>
      <c r="E28" s="18"/>
      <c r="F28" s="18"/>
      <c r="G28" s="18"/>
      <c r="H28" s="18"/>
      <c r="I28" s="18"/>
      <c r="J28" s="18"/>
      <c r="K28" s="18"/>
      <c r="L28" s="18"/>
      <c r="M28" s="18"/>
      <c r="N28" s="18"/>
      <c r="O28" s="18"/>
      <c r="P28" s="18"/>
      <c r="Q28" s="18"/>
    </row>
    <row r="29" spans="1:17">
      <c r="A29" s="18" t="s">
        <v>138</v>
      </c>
      <c r="B29" s="18"/>
      <c r="C29" s="18"/>
      <c r="D29" s="18"/>
      <c r="E29" s="18"/>
      <c r="F29" s="18"/>
      <c r="G29" s="18"/>
      <c r="H29" s="18"/>
      <c r="I29" s="18"/>
      <c r="J29" s="18"/>
      <c r="K29" s="18"/>
      <c r="L29" s="18"/>
      <c r="M29" s="18"/>
      <c r="N29" s="18"/>
      <c r="O29" s="18"/>
      <c r="P29" s="18"/>
      <c r="Q29" s="18"/>
    </row>
    <row r="30" spans="1:17">
      <c r="A30" s="18" t="s">
        <v>139</v>
      </c>
      <c r="B30" s="18"/>
      <c r="C30" s="18"/>
      <c r="D30" s="18"/>
      <c r="E30" s="18"/>
      <c r="F30" s="18"/>
      <c r="G30" s="18"/>
      <c r="H30" s="18"/>
      <c r="I30" s="18"/>
      <c r="J30" s="18"/>
      <c r="K30" s="18"/>
      <c r="L30" s="18"/>
      <c r="M30" s="18"/>
      <c r="N30" s="18"/>
      <c r="O30" s="18"/>
      <c r="P30" s="18"/>
      <c r="Q30" s="18"/>
    </row>
    <row r="31" spans="1:17">
      <c r="A31" s="18" t="s">
        <v>140</v>
      </c>
      <c r="B31" s="18"/>
      <c r="C31" s="18"/>
      <c r="D31" s="18"/>
      <c r="E31" s="18"/>
      <c r="F31" s="18"/>
      <c r="G31" s="18"/>
      <c r="H31" s="18"/>
      <c r="I31" s="18"/>
      <c r="J31" s="18"/>
      <c r="K31" s="18"/>
      <c r="L31" s="18"/>
      <c r="M31" s="18"/>
      <c r="N31" s="18"/>
      <c r="O31" s="18"/>
      <c r="P31" s="18"/>
      <c r="Q31" s="18"/>
    </row>
  </sheetData>
  <mergeCells count="31">
    <mergeCell ref="A1:B1"/>
    <mergeCell ref="A2:T2"/>
    <mergeCell ref="A3:G3"/>
    <mergeCell ref="A18:C18"/>
    <mergeCell ref="D18:F18"/>
    <mergeCell ref="H18:K18"/>
    <mergeCell ref="M18:Q18"/>
    <mergeCell ref="A20:Q20"/>
    <mergeCell ref="A21:Q21"/>
    <mergeCell ref="A22:Q22"/>
    <mergeCell ref="A23:Q23"/>
    <mergeCell ref="A24:Q24"/>
    <mergeCell ref="A25:Q25"/>
    <mergeCell ref="A26:Q26"/>
    <mergeCell ref="A27:Q27"/>
    <mergeCell ref="A28:Q28"/>
    <mergeCell ref="A29:Q29"/>
    <mergeCell ref="A30:Q30"/>
    <mergeCell ref="A31:Q31"/>
    <mergeCell ref="A5:A9"/>
    <mergeCell ref="A10:A13"/>
    <mergeCell ref="B5:B9"/>
    <mergeCell ref="B10:B13"/>
    <mergeCell ref="C5:C9"/>
    <mergeCell ref="C10:C13"/>
    <mergeCell ref="R5:R9"/>
    <mergeCell ref="R10:R13"/>
    <mergeCell ref="S5:S9"/>
    <mergeCell ref="S10:S13"/>
    <mergeCell ref="T5:T9"/>
    <mergeCell ref="T10:T13"/>
  </mergeCells>
  <pageMargins left="0.700694444444445" right="0.700694444444445" top="0.751388888888889" bottom="0.751388888888889" header="0.298611111111111" footer="0.298611111111111"/>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26681</dc:creator>
  <cp:lastModifiedBy>yyadmin</cp:lastModifiedBy>
  <dcterms:created xsi:type="dcterms:W3CDTF">2019-02-21T11:52:00Z</dcterms:created>
  <dcterms:modified xsi:type="dcterms:W3CDTF">2025-03-11T16:16:22Z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