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7" activeTab="16"/>
  </bookViews>
  <sheets>
    <sheet name="发展目标" sheetId="1" r:id="rId1"/>
    <sheet name="主要经济指标" sheetId="2" r:id="rId2"/>
    <sheet name="农业及农产品" sheetId="3" r:id="rId3"/>
    <sheet name="规模工业生产主要分类" sheetId="4" r:id="rId4"/>
    <sheet name="主要产业" sheetId="5" r:id="rId5"/>
    <sheet name="分县市区园区工业" sheetId="6" r:id="rId6"/>
    <sheet name="用电量" sheetId="7" r:id="rId7"/>
    <sheet name="交通运输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对外贸易" sheetId="13" r:id="rId13"/>
    <sheet name="财政金融" sheetId="14" r:id="rId14"/>
    <sheet name="人民生活和物价" sheetId="15" r:id="rId15"/>
    <sheet name="县市1" sheetId="16" r:id="rId16"/>
    <sheet name="县市2" sheetId="17" r:id="rId17"/>
    <sheet name="港区" sheetId="18" r:id="rId18"/>
    <sheet name="省1" sheetId="19" r:id="rId19"/>
    <sheet name="省2" sheetId="20" r:id="rId20"/>
    <sheet name="区域中心城市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<sst xmlns="http://schemas.openxmlformats.org/spreadsheetml/2006/main" count="673" uniqueCount="418">
  <si>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</si>
  <si>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</si>
  <si>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</si>
  <si>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</si>
  <si>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</si>
  <si>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</si>
  <si>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</si>
  <si>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</si>
  <si>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</si>
  <si>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</si>
  <si>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规模工业增加值</t>
  </si>
  <si>
    <t>固定资产投资</t>
  </si>
  <si>
    <t>社会消费品零售总额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</si>
  <si>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</si>
  <si>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</si>
  <si>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</si>
  <si>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</si>
  <si>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</si>
  <si>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</si>
  <si>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</si>
  <si>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</si>
  <si>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</si>
  <si>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</si>
  <si>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</si>
  <si>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</si>
  <si>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</si>
  <si>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</si>
  <si>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</si>
  <si>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</si>
  <si>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</si>
  <si>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</si>
  <si>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</si>
  <si>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</si>
  <si>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</si>
  <si>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</si>
  <si>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</si>
  <si>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</si>
  <si>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</si>
  <si>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</si>
  <si>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</si>
  <si>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</si>
  <si>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</si>
  <si>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</si>
  <si>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</si>
  <si>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</si>
  <si>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</si>
  <si>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</si>
  <si>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</si>
  <si>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</si>
  <si>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</si>
  <si>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湖南岳阳</t>
  </si>
  <si>
    <t>安徽芜湖</t>
  </si>
  <si>
    <t>单位:%</t>
  </si>
  <si>
    <t>单位：%</t>
  </si>
  <si>
    <t>机械行业中：电子及光伏行业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</si>
  <si>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</si>
  <si>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</si>
  <si>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</si>
  <si>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</si>
  <si>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</si>
  <si>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</si>
  <si>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</si>
  <si>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</si>
  <si>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</si>
  <si>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</si>
  <si>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</si>
  <si>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</si>
  <si>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</si>
  <si>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</si>
  <si>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</si>
  <si>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</si>
  <si>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</si>
  <si>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</si>
  <si>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</si>
  <si>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</si>
  <si>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</si>
  <si>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</si>
  <si>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</si>
  <si>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</si>
  <si>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</si>
  <si>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</si>
  <si>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</si>
  <si>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</si>
  <si>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</si>
  <si>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</si>
  <si>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</si>
  <si>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</si>
  <si>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</si>
  <si>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</si>
  <si>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</si>
  <si>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</si>
  <si>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</si>
  <si>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</si>
  <si>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</si>
  <si>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</si>
  <si>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</si>
  <si>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</si>
  <si>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</si>
  <si>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</si>
  <si>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</si>
  <si>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</si>
  <si>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</si>
  <si>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</si>
  <si>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</si>
  <si>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</si>
  <si>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</si>
  <si>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</si>
  <si>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</si>
  <si>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</si>
  <si>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</si>
  <si>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</si>
  <si>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</si>
  <si>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</si>
  <si>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</si>
  <si>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</si>
  <si>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</si>
  <si>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</si>
  <si>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</si>
  <si>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</si>
  <si>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</si>
  <si>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</si>
  <si>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</si>
  <si>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</si>
  <si>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</si>
  <si>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</si>
  <si>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</si>
  <si>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</si>
  <si>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</si>
  <si>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</si>
  <si>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</si>
  <si>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</si>
  <si>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</si>
  <si>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</si>
  <si>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</si>
  <si>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</si>
  <si>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</si>
  <si>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</si>
  <si>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</si>
  <si>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</si>
  <si>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</si>
  <si>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</si>
  <si>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</si>
  <si>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</si>
  <si>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</si>
  <si>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</si>
  <si>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</si>
  <si>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</si>
  <si>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</si>
  <si>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</si>
  <si>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</si>
  <si>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</si>
  <si>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</si>
  <si>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</si>
  <si>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</si>
  <si>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</si>
  <si>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</si>
  <si>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</si>
  <si>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</si>
  <si>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</si>
  <si>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</si>
  <si>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</si>
  <si>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</si>
  <si>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</si>
  <si>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</si>
  <si>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</si>
  <si>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</si>
  <si>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</si>
  <si>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</si>
  <si>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</si>
  <si>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</si>
  <si>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</si>
  <si>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</si>
  <si>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</si>
  <si>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</si>
  <si>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</si>
  <si>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</si>
  <si>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</si>
  <si>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</si>
  <si>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</si>
  <si>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</si>
  <si>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</si>
  <si>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</si>
  <si>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</si>
  <si>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</si>
  <si>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</si>
  <si>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</si>
  <si>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</si>
  <si>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</si>
  <si>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</si>
  <si>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</si>
  <si>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</si>
  <si>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</si>
  <si>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</si>
  <si>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</si>
  <si>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</si>
  <si>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</si>
  <si>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</si>
  <si>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</si>
  <si>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</si>
  <si>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</si>
  <si>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</si>
  <si>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</si>
  <si>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</si>
  <si>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</si>
  <si>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</si>
  <si>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</si>
  <si>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</si>
  <si>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</si>
  <si>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</si>
  <si>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</si>
  <si>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</si>
  <si>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</si>
  <si>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</si>
  <si>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</si>
  <si>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</si>
  <si>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</si>
  <si>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</si>
  <si>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</si>
  <si>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</si>
  <si>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</si>
  <si>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</si>
  <si>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</si>
  <si>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</si>
  <si>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</si>
  <si>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</si>
  <si>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</si>
  <si>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</si>
  <si>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</si>
  <si>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</si>
  <si>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</si>
  <si>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</si>
  <si>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</si>
  <si>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</si>
  <si>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</si>
  <si>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</si>
  <si>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</si>
  <si>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</si>
  <si>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</si>
  <si>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</si>
  <si>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</si>
  <si>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</si>
  <si>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</si>
  <si>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</si>
  <si>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</si>
  <si>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</si>
  <si>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</si>
  <si>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</si>
  <si>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</si>
  <si>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</si>
  <si>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江西赣州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</si>
  <si>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</si>
  <si>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</si>
  <si>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</si>
  <si>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>主要指标</t>
  </si>
  <si>
    <t>单 位</t>
  </si>
  <si>
    <t>生产总值</t>
  </si>
  <si>
    <t>—</t>
  </si>
  <si>
    <t xml:space="preserve">  第一产业</t>
  </si>
  <si>
    <t xml:space="preserve">  第二产业</t>
  </si>
  <si>
    <t xml:space="preserve">  第三产业</t>
  </si>
  <si>
    <t>公共财政预算收入</t>
  </si>
  <si>
    <t>亿千瓦时</t>
  </si>
  <si>
    <t xml:space="preserve">  工业用电量</t>
  </si>
  <si>
    <t>规模以上工业增加值</t>
  </si>
  <si>
    <t xml:space="preserve">  工业投资</t>
  </si>
  <si>
    <t xml:space="preserve">  房地产投资</t>
  </si>
  <si>
    <t>商品房销售面积</t>
  </si>
  <si>
    <t>商品房销售额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</si>
  <si>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</si>
  <si>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</si>
  <si>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</si>
  <si>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</si>
  <si>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</si>
  <si>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</si>
  <si>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</si>
  <si>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%</t>
  </si>
  <si>
    <t>居民可支配收入</t>
  </si>
  <si>
    <t>元</t>
  </si>
  <si>
    <t xml:space="preserve">  城镇居民人均可支配收入</t>
  </si>
  <si>
    <t xml:space="preserve">  农村居民人均可支配收入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</si>
  <si>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</si>
  <si>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增速    (%)</t>
  </si>
  <si>
    <t>绝对额
（元）</t>
  </si>
  <si>
    <t>城镇居民人均可支配收入</t>
  </si>
  <si>
    <t>农村居民人均可支配收入</t>
  </si>
  <si>
    <t>城镇居民人均可支配收入</t>
  </si>
  <si>
    <t>农村居民人均可支配收入</t>
  </si>
  <si>
    <t>-</t>
  </si>
  <si>
    <t>河南洛阳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</si>
  <si>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</si>
  <si>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</si>
  <si>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</si>
  <si>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</si>
  <si>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</si>
  <si>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</si>
  <si>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</si>
  <si>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</si>
  <si>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</si>
  <si>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>其中：工业用电量</t>
  </si>
  <si>
    <t>公共财政预算支出</t>
  </si>
  <si>
    <t>进出口总额</t>
  </si>
  <si>
    <t xml:space="preserve">  出口总额</t>
  </si>
  <si>
    <t xml:space="preserve">  进口总额</t>
  </si>
  <si>
    <t>增 幅（%）</t>
  </si>
  <si>
    <t>注：以上数据由市电业局提供。客户服务中心含岳阳楼区、经济技术开发区、南湖新区及部分企业数据。</t>
  </si>
  <si>
    <t>注：以上数据由市交通运输局提供。</t>
  </si>
  <si>
    <t>注：以上部分数据由市旅游外事侨务办提供。</t>
  </si>
  <si>
    <t>注：以上数据由岳阳海关提供。</t>
  </si>
  <si>
    <t>注：以上数据由市财政局、市人民银行提供。</t>
  </si>
  <si>
    <t>注：以上数据由国家统计局岳阳调查队提供。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</si>
  <si>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</si>
  <si>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</si>
  <si>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</si>
  <si>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</si>
  <si>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</si>
  <si>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</si>
  <si>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</si>
  <si>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</si>
  <si>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</si>
  <si>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</si>
  <si>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</si>
  <si>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</si>
  <si>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</si>
  <si>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</si>
  <si>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</si>
  <si>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</si>
  <si>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</si>
  <si>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</si>
  <si>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</si>
  <si>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</si>
  <si>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</si>
  <si>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</si>
  <si>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</si>
  <si>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</si>
  <si>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</si>
  <si>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</si>
  <si>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</si>
  <si>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</si>
  <si>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</si>
  <si>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</si>
  <si>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</si>
  <si>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</si>
  <si>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</si>
  <si>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</si>
  <si>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</si>
  <si>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和经济增长基本同步</t>
  </si>
  <si>
    <t>1-3月岳阳市主要经济指标完成情况表</t>
  </si>
  <si>
    <t>亿元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</si>
  <si>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地方公共财政预算收入</t>
    </r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</si>
  <si>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月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</si>
  <si>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月湖南省各市州主要经济指标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</si>
  <si>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月岳阳市各县（市）区主要经济指标（二）</t>
    </r>
  </si>
  <si>
    <r>
      <rPr>
        <sz val="12"/>
        <rFont val="宋体"/>
        <family val="0"/>
      </rPr>
      <t>注：云溪区本级规模工业增加值增长</t>
    </r>
    <r>
      <rPr>
        <sz val="12"/>
        <rFont val="宋体"/>
        <family val="0"/>
      </rPr>
      <t>8.1</t>
    </r>
    <r>
      <rPr>
        <sz val="12"/>
        <rFont val="宋体"/>
        <family val="0"/>
      </rPr>
      <t>%。</t>
    </r>
    <r>
      <rPr>
        <sz val="12"/>
        <color indexed="10"/>
        <rFont val="宋体"/>
        <family val="0"/>
      </rPr>
      <t xml:space="preserve">
</t>
    </r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</si>
  <si>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</si>
  <si>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</si>
  <si>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计量单位</t>
  </si>
  <si>
    <t xml:space="preserve"> 增幅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</si>
  <si>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</si>
  <si>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</si>
  <si>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</si>
  <si>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</si>
  <si>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</si>
  <si>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</si>
  <si>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单位:亿元</t>
  </si>
  <si>
    <t>GDP</t>
  </si>
  <si>
    <t>GDP</t>
  </si>
  <si>
    <t>第一产业</t>
  </si>
  <si>
    <t>第一产业</t>
  </si>
  <si>
    <t>第二产业</t>
  </si>
  <si>
    <t>第二产业</t>
  </si>
  <si>
    <t>第三产业</t>
  </si>
  <si>
    <t>第三产业</t>
  </si>
  <si>
    <t>总量</t>
  </si>
  <si>
    <t>全省</t>
  </si>
  <si>
    <t>单位：亿元;%</t>
  </si>
  <si>
    <r>
      <t>注：云溪区区本级GDP增长</t>
    </r>
    <r>
      <rPr>
        <sz val="12"/>
        <rFont val="宋体"/>
        <family val="0"/>
      </rPr>
      <t>7.8</t>
    </r>
    <r>
      <rPr>
        <sz val="12"/>
        <rFont val="宋体"/>
        <family val="0"/>
      </rPr>
      <t>%。</t>
    </r>
  </si>
  <si>
    <t>2018年1—3月岳阳市各县（市）区主要经济指标（一）</t>
  </si>
  <si>
    <r>
      <t>201</t>
    </r>
    <r>
      <rPr>
        <b/>
        <sz val="20"/>
        <rFont val="宋体"/>
        <family val="0"/>
      </rPr>
      <t>8年1—3月湖南省各市州主要经济指标</t>
    </r>
  </si>
  <si>
    <t>位次</t>
  </si>
  <si>
    <t>排位</t>
  </si>
  <si>
    <t>湖北宜昌</t>
  </si>
  <si>
    <t>-</t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</si>
  <si>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月</t>
    </r>
  </si>
  <si>
    <t>1-3月城陵矶新港区主要经济指标完成情况表</t>
  </si>
  <si>
    <t>全口径财政总收入</t>
  </si>
  <si>
    <t>公共财政预算收入</t>
  </si>
  <si>
    <t>地方公共财政预算收入</t>
  </si>
  <si>
    <t>城陵矶国际港务集团集装箱吞吐量</t>
  </si>
  <si>
    <t>进出口总额</t>
  </si>
  <si>
    <t>亿美元</t>
  </si>
  <si>
    <t>总量</t>
  </si>
  <si>
    <t>-</t>
  </si>
  <si>
    <t>万标箱</t>
  </si>
  <si>
    <t>临湘市</t>
  </si>
  <si>
    <t>华容县</t>
  </si>
  <si>
    <t>岳阳县</t>
  </si>
  <si>
    <t>君山区</t>
  </si>
  <si>
    <t>岳阳楼区</t>
  </si>
  <si>
    <t>云溪区</t>
  </si>
  <si>
    <t>经济技术开发区</t>
  </si>
  <si>
    <t>屈原管理区</t>
  </si>
  <si>
    <t>汨罗市</t>
  </si>
  <si>
    <t>华容县</t>
  </si>
  <si>
    <t>屈原管理区</t>
  </si>
  <si>
    <t>南湖新区</t>
  </si>
  <si>
    <t>汨罗市</t>
  </si>
  <si>
    <t>经济技术开发区</t>
  </si>
  <si>
    <t>岳阳楼区</t>
  </si>
  <si>
    <t>平江县</t>
  </si>
  <si>
    <t>湘阴县</t>
  </si>
  <si>
    <t xml:space="preserve">   其中：农业增加值</t>
  </si>
  <si>
    <t xml:space="preserve">        林业增加值</t>
  </si>
  <si>
    <t xml:space="preserve">        牧业增加值</t>
  </si>
  <si>
    <t xml:space="preserve">        渔业增加值</t>
  </si>
  <si>
    <t xml:space="preserve">        农林牧渔服务业增加值</t>
  </si>
  <si>
    <t>农林牧渔业增加值（现价）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</si>
  <si>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月中部地区国家区域性中心城市主要经济指标</t>
    </r>
  </si>
  <si>
    <t>生产总值（GDP）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</si>
</sst>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  <numFmt numFmtId="219" formatCode="0.00000000"/>
  </numFmts>
  <fonts count="98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7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4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b/>
      <sz val="13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3"/>
      <color theme="1"/>
      <name val="宋体"/>
      <family val="0"/>
    </font>
    <font>
      <sz val="10"/>
      <name val="Calibri"/>
      <family val="0"/>
    </font>
    <font>
      <b/>
      <sz val="20"/>
      <name val="Calibri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78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23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4" borderId="0" applyNumberFormat="0" applyBorder="0" applyAlignment="0" applyProtection="0"/>
    <xf numFmtId="0" fontId="85" fillId="22" borderId="8" applyNumberFormat="0" applyAlignment="0" applyProtection="0"/>
    <xf numFmtId="0" fontId="86" fillId="25" borderId="5" applyNumberFormat="0" applyAlignment="0" applyProtection="0"/>
    <xf numFmtId="0" fontId="8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0" fillId="32" borderId="9" applyNumberFormat="0" applyFont="0" applyAlignment="0" applyProtection="0"/>
  </cellStyleXfs>
  <cellXfs count="510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12" fillId="0" borderId="0" xfId="43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89" fillId="0" borderId="13" xfId="0" applyNumberFormat="1" applyFont="1" applyFill="1" applyBorder="1" applyAlignment="1">
      <alignment horizontal="center" vertical="center" wrapText="1"/>
    </xf>
    <xf numFmtId="188" fontId="89" fillId="0" borderId="14" xfId="0" applyNumberFormat="1" applyFont="1" applyBorder="1" applyAlignment="1">
      <alignment horizontal="center" vertical="center" wrapText="1"/>
    </xf>
    <xf numFmtId="187" fontId="89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89" fillId="0" borderId="16" xfId="0" applyNumberFormat="1" applyFont="1" applyFill="1" applyBorder="1" applyAlignment="1">
      <alignment horizontal="center" vertical="center" wrapText="1"/>
    </xf>
    <xf numFmtId="2" fontId="89" fillId="0" borderId="14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91" fontId="35" fillId="0" borderId="13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2" fillId="0" borderId="13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left" vertical="center"/>
    </xf>
    <xf numFmtId="0" fontId="89" fillId="0" borderId="18" xfId="0" applyFont="1" applyBorder="1" applyAlignment="1">
      <alignment horizontal="center" vertical="center"/>
    </xf>
    <xf numFmtId="0" fontId="90" fillId="0" borderId="15" xfId="0" applyFont="1" applyBorder="1" applyAlignment="1">
      <alignment horizontal="left" vertical="center"/>
    </xf>
    <xf numFmtId="0" fontId="90" fillId="0" borderId="18" xfId="0" applyFont="1" applyBorder="1" applyAlignment="1">
      <alignment horizontal="center" vertical="center"/>
    </xf>
    <xf numFmtId="0" fontId="89" fillId="0" borderId="15" xfId="0" applyFont="1" applyBorder="1" applyAlignment="1">
      <alignment vertical="center"/>
    </xf>
    <xf numFmtId="0" fontId="90" fillId="0" borderId="12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90" fillId="0" borderId="0" xfId="0" applyFont="1" applyAlignment="1">
      <alignment/>
    </xf>
    <xf numFmtId="49" fontId="90" fillId="33" borderId="0" xfId="0" applyNumberFormat="1" applyFont="1" applyFill="1" applyBorder="1" applyAlignment="1">
      <alignment horizontal="left" vertical="center"/>
    </xf>
    <xf numFmtId="49" fontId="90" fillId="33" borderId="10" xfId="0" applyNumberFormat="1" applyFont="1" applyFill="1" applyBorder="1" applyAlignment="1">
      <alignment horizontal="left" vertical="center"/>
    </xf>
    <xf numFmtId="0" fontId="89" fillId="0" borderId="14" xfId="0" applyFont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49" fontId="89" fillId="33" borderId="20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9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9" fillId="0" borderId="11" xfId="0" applyFont="1" applyBorder="1" applyAlignment="1">
      <alignment vertical="center"/>
    </xf>
    <xf numFmtId="0" fontId="90" fillId="0" borderId="15" xfId="0" applyFont="1" applyBorder="1" applyAlignment="1">
      <alignment vertical="center"/>
    </xf>
    <xf numFmtId="0" fontId="91" fillId="0" borderId="0" xfId="0" applyFont="1" applyAlignment="1">
      <alignment/>
    </xf>
    <xf numFmtId="0" fontId="89" fillId="33" borderId="2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90" fillId="0" borderId="15" xfId="43" applyNumberFormat="1" applyFont="1" applyBorder="1" applyAlignment="1" applyProtection="1">
      <alignment vertical="center" wrapText="1"/>
      <protection locked="0"/>
    </xf>
    <xf numFmtId="186" fontId="90" fillId="0" borderId="15" xfId="43" applyNumberFormat="1" applyFont="1" applyBorder="1" applyAlignment="1" applyProtection="1">
      <alignment horizontal="center" vertical="center" wrapText="1"/>
      <protection locked="0"/>
    </xf>
    <xf numFmtId="186" fontId="90" fillId="0" borderId="15" xfId="43" applyNumberFormat="1" applyFont="1" applyBorder="1" applyAlignment="1" applyProtection="1">
      <alignment horizontal="left" vertical="center" wrapText="1"/>
      <protection locked="0"/>
    </xf>
    <xf numFmtId="0" fontId="90" fillId="33" borderId="15" xfId="0" applyFont="1" applyFill="1" applyBorder="1" applyAlignment="1">
      <alignment horizontal="left" vertical="center"/>
    </xf>
    <xf numFmtId="0" fontId="90" fillId="33" borderId="12" xfId="0" applyFont="1" applyFill="1" applyBorder="1" applyAlignment="1">
      <alignment horizontal="left" vertical="center"/>
    </xf>
    <xf numFmtId="0" fontId="91" fillId="0" borderId="0" xfId="43" applyFont="1" applyFill="1" applyBorder="1" applyProtection="1">
      <alignment/>
      <protection locked="0"/>
    </xf>
    <xf numFmtId="0" fontId="89" fillId="0" borderId="14" xfId="43" applyFont="1" applyFill="1" applyBorder="1" applyAlignment="1" applyProtection="1">
      <alignment horizontal="center" vertical="center"/>
      <protection locked="0"/>
    </xf>
    <xf numFmtId="0" fontId="89" fillId="0" borderId="13" xfId="43" applyFon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>
      <alignment horizontal="center" vertical="top" wrapText="1"/>
    </xf>
    <xf numFmtId="0" fontId="90" fillId="34" borderId="22" xfId="0" applyFont="1" applyFill="1" applyBorder="1" applyAlignment="1">
      <alignment horizontal="left" vertical="center" wrapText="1"/>
    </xf>
    <xf numFmtId="0" fontId="90" fillId="34" borderId="23" xfId="0" applyFont="1" applyFill="1" applyBorder="1" applyAlignment="1">
      <alignment horizontal="left" vertical="center" wrapText="1"/>
    </xf>
    <xf numFmtId="0" fontId="89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vertical="center"/>
    </xf>
    <xf numFmtId="0" fontId="90" fillId="33" borderId="10" xfId="0" applyFont="1" applyFill="1" applyBorder="1" applyAlignment="1">
      <alignment vertical="center"/>
    </xf>
    <xf numFmtId="190" fontId="89" fillId="33" borderId="13" xfId="0" applyNumberFormat="1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vertical="center"/>
    </xf>
    <xf numFmtId="0" fontId="90" fillId="33" borderId="15" xfId="0" applyFont="1" applyFill="1" applyBorder="1" applyAlignment="1">
      <alignment vertical="center"/>
    </xf>
    <xf numFmtId="0" fontId="90" fillId="0" borderId="15" xfId="0" applyFont="1" applyFill="1" applyBorder="1" applyAlignment="1">
      <alignment vertical="center"/>
    </xf>
    <xf numFmtId="0" fontId="89" fillId="33" borderId="12" xfId="0" applyFont="1" applyFill="1" applyBorder="1" applyAlignment="1">
      <alignment vertical="center"/>
    </xf>
    <xf numFmtId="0" fontId="90" fillId="33" borderId="12" xfId="0" applyFont="1" applyFill="1" applyBorder="1" applyAlignment="1">
      <alignment vertical="center"/>
    </xf>
    <xf numFmtId="190" fontId="90" fillId="0" borderId="0" xfId="0" applyNumberFormat="1" applyFont="1" applyAlignment="1">
      <alignment/>
    </xf>
    <xf numFmtId="0" fontId="91" fillId="0" borderId="0" xfId="0" applyFont="1" applyFill="1" applyBorder="1" applyAlignment="1">
      <alignment horizontal="right" vertical="center"/>
    </xf>
    <xf numFmtId="189" fontId="89" fillId="33" borderId="14" xfId="0" applyNumberFormat="1" applyFont="1" applyFill="1" applyBorder="1" applyAlignment="1">
      <alignment horizontal="center" vertical="center"/>
    </xf>
    <xf numFmtId="189" fontId="89" fillId="33" borderId="21" xfId="0" applyNumberFormat="1" applyFont="1" applyFill="1" applyBorder="1" applyAlignment="1">
      <alignment horizontal="center" vertical="center"/>
    </xf>
    <xf numFmtId="190" fontId="89" fillId="33" borderId="13" xfId="0" applyNumberFormat="1" applyFont="1" applyFill="1" applyBorder="1" applyAlignment="1">
      <alignment horizontal="center" vertical="center"/>
    </xf>
    <xf numFmtId="0" fontId="89" fillId="33" borderId="21" xfId="0" applyFont="1" applyFill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186" fontId="89" fillId="0" borderId="14" xfId="0" applyNumberFormat="1" applyFont="1" applyBorder="1" applyAlignment="1">
      <alignment horizontal="center" vertical="center" wrapText="1"/>
    </xf>
    <xf numFmtId="186" fontId="89" fillId="0" borderId="13" xfId="0" applyNumberFormat="1" applyFont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left" vertical="center"/>
    </xf>
    <xf numFmtId="0" fontId="89" fillId="33" borderId="12" xfId="0" applyFont="1" applyFill="1" applyBorder="1" applyAlignment="1">
      <alignment horizontal="left" vertical="center"/>
    </xf>
    <xf numFmtId="0" fontId="89" fillId="0" borderId="11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0" borderId="21" xfId="43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  <xf numFmtId="0" fontId="89" fillId="33" borderId="21" xfId="0" applyFont="1" applyFill="1" applyBorder="1" applyAlignment="1">
      <alignment horizontal="center" vertical="center"/>
    </xf>
    <xf numFmtId="0" fontId="89" fillId="0" borderId="15" xfId="0" applyFont="1" applyBorder="1" applyAlignment="1">
      <alignment vertical="center"/>
    </xf>
    <xf numFmtId="0" fontId="90" fillId="33" borderId="15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vertical="center"/>
    </xf>
    <xf numFmtId="49" fontId="90" fillId="33" borderId="0" xfId="0" applyNumberFormat="1" applyFont="1" applyFill="1" applyBorder="1" applyAlignment="1">
      <alignment horizontal="left" vertical="center"/>
    </xf>
    <xf numFmtId="0" fontId="89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0" fillId="33" borderId="0" xfId="0" applyFont="1" applyFill="1" applyBorder="1" applyAlignment="1">
      <alignment vertical="center"/>
    </xf>
    <xf numFmtId="187" fontId="30" fillId="0" borderId="26" xfId="0" applyNumberFormat="1" applyFont="1" applyBorder="1" applyAlignment="1">
      <alignment horizontal="center" vertical="center" wrapText="1"/>
    </xf>
    <xf numFmtId="186" fontId="89" fillId="0" borderId="11" xfId="43" applyNumberFormat="1" applyFont="1" applyBorder="1" applyAlignment="1" applyProtection="1">
      <alignment horizontal="left" vertical="center" wrapText="1"/>
      <protection locked="0"/>
    </xf>
    <xf numFmtId="0" fontId="1" fillId="0" borderId="0" xfId="45" applyFont="1">
      <alignment/>
      <protection/>
    </xf>
    <xf numFmtId="0" fontId="38" fillId="0" borderId="0" xfId="45" applyFont="1" applyBorder="1" applyAlignment="1">
      <alignment horizontal="center" vertical="center"/>
      <protection/>
    </xf>
    <xf numFmtId="0" fontId="39" fillId="0" borderId="21" xfId="45" applyFont="1" applyBorder="1" applyAlignment="1">
      <alignment horizontal="center" vertical="center"/>
      <protection/>
    </xf>
    <xf numFmtId="0" fontId="39" fillId="0" borderId="14" xfId="45" applyFont="1" applyBorder="1" applyAlignment="1">
      <alignment horizontal="center" vertical="center"/>
      <protection/>
    </xf>
    <xf numFmtId="192" fontId="39" fillId="0" borderId="14" xfId="45" applyNumberFormat="1" applyFont="1" applyBorder="1" applyAlignment="1">
      <alignment horizontal="center" vertical="center" wrapText="1"/>
      <protection/>
    </xf>
    <xf numFmtId="0" fontId="6" fillId="0" borderId="0" xfId="45" applyFont="1">
      <alignment/>
      <protection/>
    </xf>
    <xf numFmtId="0" fontId="11" fillId="0" borderId="21" xfId="45" applyFont="1" applyBorder="1" applyAlignment="1">
      <alignment horizontal="left" vertical="center"/>
      <protection/>
    </xf>
    <xf numFmtId="0" fontId="11" fillId="0" borderId="14" xfId="45" applyFont="1" applyBorder="1" applyAlignment="1">
      <alignment horizontal="center" vertical="center"/>
      <protection/>
    </xf>
    <xf numFmtId="0" fontId="11" fillId="0" borderId="21" xfId="45" applyFont="1" applyBorder="1" applyAlignment="1">
      <alignment vertical="center"/>
      <protection/>
    </xf>
    <xf numFmtId="2" fontId="31" fillId="0" borderId="14" xfId="45" applyNumberFormat="1" applyFont="1" applyBorder="1" applyAlignment="1">
      <alignment horizontal="right" vertical="center"/>
      <protection/>
    </xf>
    <xf numFmtId="192" fontId="31" fillId="0" borderId="13" xfId="45" applyNumberFormat="1" applyFont="1" applyBorder="1" applyAlignment="1">
      <alignment horizontal="right" vertical="center"/>
      <protection/>
    </xf>
    <xf numFmtId="0" fontId="11" fillId="0" borderId="21" xfId="45" applyFont="1" applyFill="1" applyBorder="1" applyAlignment="1">
      <alignment vertical="center"/>
      <protection/>
    </xf>
    <xf numFmtId="2" fontId="31" fillId="0" borderId="14" xfId="45" applyNumberFormat="1" applyFont="1" applyFill="1" applyBorder="1" applyAlignment="1">
      <alignment horizontal="right" vertical="center"/>
      <protection/>
    </xf>
    <xf numFmtId="192" fontId="31" fillId="0" borderId="13" xfId="45" applyNumberFormat="1" applyFont="1" applyFill="1" applyBorder="1" applyAlignment="1">
      <alignment horizontal="right" vertical="center"/>
      <protection/>
    </xf>
    <xf numFmtId="0" fontId="11" fillId="0" borderId="21" xfId="45" applyFont="1" applyFill="1" applyBorder="1" applyAlignment="1">
      <alignment vertical="center" wrapText="1"/>
      <protection/>
    </xf>
    <xf numFmtId="2" fontId="31" fillId="0" borderId="14" xfId="45" applyNumberFormat="1" applyFont="1" applyFill="1" applyBorder="1" applyAlignment="1">
      <alignment vertical="center"/>
      <protection/>
    </xf>
    <xf numFmtId="192" fontId="31" fillId="0" borderId="14" xfId="45" applyNumberFormat="1" applyFont="1" applyBorder="1" applyAlignment="1">
      <alignment horizontal="right" vertical="center"/>
      <protection/>
    </xf>
    <xf numFmtId="0" fontId="11" fillId="0" borderId="27" xfId="45" applyFont="1" applyFill="1" applyBorder="1" applyAlignment="1">
      <alignment vertical="center" wrapText="1"/>
      <protection/>
    </xf>
    <xf numFmtId="0" fontId="11" fillId="0" borderId="28" xfId="45" applyFont="1" applyBorder="1" applyAlignment="1">
      <alignment horizontal="center" vertical="center"/>
      <protection/>
    </xf>
    <xf numFmtId="0" fontId="1" fillId="0" borderId="0" xfId="45" applyFont="1" applyFill="1" applyBorder="1" applyAlignment="1">
      <alignment vertical="center"/>
      <protection/>
    </xf>
    <xf numFmtId="0" fontId="1" fillId="0" borderId="0" xfId="45" applyFont="1" applyAlignment="1">
      <alignment horizontal="center"/>
      <protection/>
    </xf>
    <xf numFmtId="0" fontId="92" fillId="0" borderId="14" xfId="46" applyFont="1" applyFill="1" applyBorder="1" applyAlignment="1">
      <alignment horizontal="center" vertical="center" wrapText="1"/>
      <protection/>
    </xf>
    <xf numFmtId="0" fontId="92" fillId="0" borderId="14" xfId="16" applyFont="1" applyFill="1" applyBorder="1" applyAlignment="1">
      <alignment horizontal="center" vertical="center" wrapText="1"/>
      <protection/>
    </xf>
    <xf numFmtId="0" fontId="92" fillId="0" borderId="13" xfId="1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49" fontId="90" fillId="33" borderId="0" xfId="0" applyNumberFormat="1" applyFont="1" applyFill="1" applyBorder="1" applyAlignment="1">
      <alignment horizontal="left" vertical="center"/>
    </xf>
    <xf numFmtId="0" fontId="89" fillId="33" borderId="21" xfId="0" applyFont="1" applyFill="1" applyBorder="1" applyAlignment="1">
      <alignment horizontal="center" vertical="center"/>
    </xf>
    <xf numFmtId="0" fontId="11" fillId="0" borderId="21" xfId="45" applyFont="1" applyBorder="1" applyAlignment="1">
      <alignment vertical="center"/>
      <protection/>
    </xf>
    <xf numFmtId="0" fontId="11" fillId="0" borderId="21" xfId="45" applyFont="1" applyFill="1" applyBorder="1" applyAlignment="1">
      <alignment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9" fillId="0" borderId="13" xfId="45" applyFont="1" applyBorder="1" applyAlignment="1">
      <alignment horizontal="center" vertical="center" wrapText="1"/>
      <protection/>
    </xf>
    <xf numFmtId="0" fontId="89" fillId="0" borderId="13" xfId="0" applyFont="1" applyBorder="1" applyAlignment="1">
      <alignment vertical="center" wrapText="1"/>
    </xf>
    <xf numFmtId="0" fontId="89" fillId="0" borderId="26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vertical="center"/>
    </xf>
    <xf numFmtId="187" fontId="40" fillId="0" borderId="26" xfId="0" applyNumberFormat="1" applyFont="1" applyBorder="1" applyAlignment="1">
      <alignment horizontal="center" vertical="center"/>
    </xf>
    <xf numFmtId="187" fontId="29" fillId="0" borderId="29" xfId="0" applyNumberFormat="1" applyFont="1" applyBorder="1" applyAlignment="1">
      <alignment horizontal="center" vertical="center"/>
    </xf>
    <xf numFmtId="187" fontId="29" fillId="0" borderId="30" xfId="0" applyNumberFormat="1" applyFont="1" applyBorder="1" applyAlignment="1">
      <alignment horizontal="center" vertical="center"/>
    </xf>
    <xf numFmtId="187" fontId="45" fillId="0" borderId="26" xfId="0" applyNumberFormat="1" applyFont="1" applyBorder="1" applyAlignment="1">
      <alignment horizontal="center" vertical="center"/>
    </xf>
    <xf numFmtId="187" fontId="46" fillId="0" borderId="29" xfId="0" applyNumberFormat="1" applyFont="1" applyBorder="1" applyAlignment="1">
      <alignment horizontal="center" vertical="center"/>
    </xf>
    <xf numFmtId="187" fontId="46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86" fontId="40" fillId="0" borderId="26" xfId="0" applyNumberFormat="1" applyFont="1" applyFill="1" applyBorder="1" applyAlignment="1">
      <alignment horizontal="right" vertical="center" wrapText="1"/>
    </xf>
    <xf numFmtId="187" fontId="40" fillId="0" borderId="20" xfId="0" applyNumberFormat="1" applyFont="1" applyFill="1" applyBorder="1" applyAlignment="1">
      <alignment horizontal="right" vertical="center" wrapText="1"/>
    </xf>
    <xf numFmtId="186" fontId="29" fillId="0" borderId="29" xfId="0" applyNumberFormat="1" applyFont="1" applyFill="1" applyBorder="1" applyAlignment="1">
      <alignment horizontal="right" vertical="center" wrapText="1"/>
    </xf>
    <xf numFmtId="187" fontId="29" fillId="0" borderId="0" xfId="0" applyNumberFormat="1" applyFont="1" applyFill="1" applyBorder="1" applyAlignment="1">
      <alignment horizontal="right" vertical="center" wrapText="1"/>
    </xf>
    <xf numFmtId="186" fontId="29" fillId="0" borderId="30" xfId="0" applyNumberFormat="1" applyFont="1" applyFill="1" applyBorder="1" applyAlignment="1">
      <alignment horizontal="right" vertical="center" wrapText="1"/>
    </xf>
    <xf numFmtId="187" fontId="29" fillId="0" borderId="10" xfId="0" applyNumberFormat="1" applyFont="1" applyFill="1" applyBorder="1" applyAlignment="1">
      <alignment horizontal="right" vertical="center" wrapText="1"/>
    </xf>
    <xf numFmtId="186" fontId="29" fillId="0" borderId="29" xfId="0" applyNumberFormat="1" applyFont="1" applyBorder="1" applyAlignment="1">
      <alignment horizontal="right" vertical="center"/>
    </xf>
    <xf numFmtId="187" fontId="29" fillId="0" borderId="0" xfId="0" applyNumberFormat="1" applyFont="1" applyBorder="1" applyAlignment="1">
      <alignment horizontal="right" vertical="center"/>
    </xf>
    <xf numFmtId="186" fontId="29" fillId="0" borderId="30" xfId="0" applyNumberFormat="1" applyFont="1" applyBorder="1" applyAlignment="1">
      <alignment horizontal="right" vertical="center"/>
    </xf>
    <xf numFmtId="2" fontId="40" fillId="33" borderId="26" xfId="0" applyNumberFormat="1" applyFont="1" applyFill="1" applyBorder="1" applyAlignment="1">
      <alignment horizontal="right" vertical="center"/>
    </xf>
    <xf numFmtId="192" fontId="40" fillId="33" borderId="20" xfId="0" applyNumberFormat="1" applyFont="1" applyFill="1" applyBorder="1" applyAlignment="1">
      <alignment horizontal="right" vertical="center"/>
    </xf>
    <xf numFmtId="2" fontId="29" fillId="33" borderId="29" xfId="0" applyNumberFormat="1" applyFont="1" applyFill="1" applyBorder="1" applyAlignment="1">
      <alignment horizontal="right" vertical="center"/>
    </xf>
    <xf numFmtId="192" fontId="29" fillId="33" borderId="0" xfId="0" applyNumberFormat="1" applyFont="1" applyFill="1" applyBorder="1" applyAlignment="1">
      <alignment horizontal="right" vertical="center"/>
    </xf>
    <xf numFmtId="2" fontId="29" fillId="33" borderId="30" xfId="0" applyNumberFormat="1" applyFont="1" applyFill="1" applyBorder="1" applyAlignment="1">
      <alignment horizontal="right" vertical="center"/>
    </xf>
    <xf numFmtId="192" fontId="29" fillId="33" borderId="10" xfId="0" applyNumberFormat="1" applyFont="1" applyFill="1" applyBorder="1" applyAlignment="1">
      <alignment horizontal="right" vertical="center"/>
    </xf>
    <xf numFmtId="188" fontId="40" fillId="0" borderId="26" xfId="43" applyNumberFormat="1" applyFont="1" applyFill="1" applyBorder="1" applyAlignment="1" applyProtection="1">
      <alignment horizontal="right" vertical="center"/>
      <protection/>
    </xf>
    <xf numFmtId="187" fontId="40" fillId="0" borderId="20" xfId="43" applyNumberFormat="1" applyFont="1" applyFill="1" applyBorder="1" applyAlignment="1" applyProtection="1">
      <alignment horizontal="right" vertical="center"/>
      <protection/>
    </xf>
    <xf numFmtId="188" fontId="29" fillId="0" borderId="29" xfId="43" applyNumberFormat="1" applyFont="1" applyFill="1" applyBorder="1" applyAlignment="1" applyProtection="1">
      <alignment horizontal="right" vertical="center"/>
      <protection/>
    </xf>
    <xf numFmtId="187" fontId="29" fillId="0" borderId="0" xfId="43" applyNumberFormat="1" applyFont="1" applyFill="1" applyBorder="1" applyAlignment="1" applyProtection="1">
      <alignment horizontal="right" vertical="center"/>
      <protection/>
    </xf>
    <xf numFmtId="0" fontId="29" fillId="0" borderId="29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86" fontId="29" fillId="0" borderId="29" xfId="43" applyNumberFormat="1" applyFont="1" applyBorder="1" applyAlignment="1" applyProtection="1">
      <alignment horizontal="right" vertical="center" wrapText="1"/>
      <protection locked="0"/>
    </xf>
    <xf numFmtId="186" fontId="29" fillId="0" borderId="0" xfId="43" applyNumberFormat="1" applyFont="1" applyBorder="1" applyAlignment="1" applyProtection="1">
      <alignment horizontal="right" vertical="center" wrapText="1"/>
      <protection locked="0"/>
    </xf>
    <xf numFmtId="188" fontId="29" fillId="0" borderId="29" xfId="0" applyNumberFormat="1" applyFont="1" applyFill="1" applyBorder="1" applyAlignment="1">
      <alignment horizontal="right" vertical="center"/>
    </xf>
    <xf numFmtId="187" fontId="29" fillId="0" borderId="0" xfId="0" applyNumberFormat="1" applyFont="1" applyFill="1" applyBorder="1" applyAlignment="1">
      <alignment horizontal="right" vertical="center"/>
    </xf>
    <xf numFmtId="2" fontId="29" fillId="34" borderId="31" xfId="0" applyNumberFormat="1" applyFont="1" applyFill="1" applyBorder="1" applyAlignment="1">
      <alignment horizontal="right" vertical="center" wrapText="1"/>
    </xf>
    <xf numFmtId="192" fontId="29" fillId="34" borderId="20" xfId="0" applyNumberFormat="1" applyFont="1" applyFill="1" applyBorder="1" applyAlignment="1">
      <alignment horizontal="right" vertical="center" wrapText="1"/>
    </xf>
    <xf numFmtId="192" fontId="29" fillId="34" borderId="0" xfId="0" applyNumberFormat="1" applyFont="1" applyFill="1" applyBorder="1" applyAlignment="1">
      <alignment horizontal="right" vertical="center" wrapText="1"/>
    </xf>
    <xf numFmtId="2" fontId="29" fillId="34" borderId="32" xfId="0" applyNumberFormat="1" applyFont="1" applyFill="1" applyBorder="1" applyAlignment="1">
      <alignment horizontal="right" vertical="center" wrapText="1"/>
    </xf>
    <xf numFmtId="192" fontId="29" fillId="34" borderId="33" xfId="0" applyNumberFormat="1" applyFont="1" applyFill="1" applyBorder="1" applyAlignment="1">
      <alignment horizontal="right" vertical="center" wrapText="1"/>
    </xf>
    <xf numFmtId="191" fontId="40" fillId="0" borderId="29" xfId="0" applyNumberFormat="1" applyFont="1" applyFill="1" applyBorder="1" applyAlignment="1">
      <alignment horizontal="right" vertical="center"/>
    </xf>
    <xf numFmtId="190" fontId="40" fillId="0" borderId="20" xfId="0" applyNumberFormat="1" applyFont="1" applyFill="1" applyBorder="1" applyAlignment="1">
      <alignment horizontal="right" vertical="center"/>
    </xf>
    <xf numFmtId="191" fontId="29" fillId="0" borderId="29" xfId="0" applyNumberFormat="1" applyFont="1" applyFill="1" applyBorder="1" applyAlignment="1">
      <alignment horizontal="right" vertical="center"/>
    </xf>
    <xf numFmtId="190" fontId="29" fillId="0" borderId="0" xfId="0" applyNumberFormat="1" applyFont="1" applyFill="1" applyBorder="1" applyAlignment="1">
      <alignment horizontal="right" vertical="center"/>
    </xf>
    <xf numFmtId="192" fontId="29" fillId="0" borderId="0" xfId="0" applyNumberFormat="1" applyFont="1" applyFill="1" applyBorder="1" applyAlignment="1">
      <alignment horizontal="right" vertical="center"/>
    </xf>
    <xf numFmtId="188" fontId="29" fillId="0" borderId="30" xfId="0" applyNumberFormat="1" applyFont="1" applyFill="1" applyBorder="1" applyAlignment="1">
      <alignment horizontal="right" vertical="center"/>
    </xf>
    <xf numFmtId="187" fontId="29" fillId="0" borderId="10" xfId="0" applyNumberFormat="1" applyFont="1" applyFill="1" applyBorder="1" applyAlignment="1">
      <alignment horizontal="right" vertical="center"/>
    </xf>
    <xf numFmtId="2" fontId="40" fillId="33" borderId="20" xfId="0" applyNumberFormat="1" applyFont="1" applyFill="1" applyBorder="1" applyAlignment="1">
      <alignment horizontal="right" vertical="center"/>
    </xf>
    <xf numFmtId="187" fontId="40" fillId="33" borderId="20" xfId="0" applyNumberFormat="1" applyFont="1" applyFill="1" applyBorder="1" applyAlignment="1">
      <alignment horizontal="right" vertical="center"/>
    </xf>
    <xf numFmtId="2" fontId="29" fillId="33" borderId="0" xfId="0" applyNumberFormat="1" applyFont="1" applyFill="1" applyBorder="1" applyAlignment="1">
      <alignment horizontal="right" vertical="center"/>
    </xf>
    <xf numFmtId="187" fontId="29" fillId="33" borderId="0" xfId="0" applyNumberFormat="1" applyFont="1" applyFill="1" applyBorder="1" applyAlignment="1">
      <alignment horizontal="right" vertical="center"/>
    </xf>
    <xf numFmtId="2" fontId="29" fillId="33" borderId="10" xfId="0" applyNumberFormat="1" applyFont="1" applyFill="1" applyBorder="1" applyAlignment="1">
      <alignment horizontal="right" vertical="center"/>
    </xf>
    <xf numFmtId="187" fontId="29" fillId="33" borderId="10" xfId="0" applyNumberFormat="1" applyFont="1" applyFill="1" applyBorder="1" applyAlignment="1">
      <alignment horizontal="right" vertical="center"/>
    </xf>
    <xf numFmtId="187" fontId="40" fillId="0" borderId="26" xfId="0" applyNumberFormat="1" applyFont="1" applyBorder="1" applyAlignment="1">
      <alignment horizontal="right" vertical="center"/>
    </xf>
    <xf numFmtId="187" fontId="40" fillId="0" borderId="20" xfId="0" applyNumberFormat="1" applyFont="1" applyBorder="1" applyAlignment="1">
      <alignment horizontal="right" vertical="center"/>
    </xf>
    <xf numFmtId="187" fontId="29" fillId="0" borderId="29" xfId="0" applyNumberFormat="1" applyFont="1" applyBorder="1" applyAlignment="1">
      <alignment horizontal="right" vertical="center"/>
    </xf>
    <xf numFmtId="187" fontId="29" fillId="0" borderId="30" xfId="0" applyNumberFormat="1" applyFont="1" applyBorder="1" applyAlignment="1">
      <alignment horizontal="right" vertical="center"/>
    </xf>
    <xf numFmtId="187" fontId="29" fillId="0" borderId="10" xfId="0" applyNumberFormat="1" applyFont="1" applyBorder="1" applyAlignment="1">
      <alignment horizontal="right" vertical="center"/>
    </xf>
    <xf numFmtId="0" fontId="89" fillId="33" borderId="14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1" fontId="47" fillId="0" borderId="26" xfId="0" applyNumberFormat="1" applyFont="1" applyBorder="1" applyAlignment="1">
      <alignment horizontal="center" vertical="center"/>
    </xf>
    <xf numFmtId="191" fontId="47" fillId="0" borderId="20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0" fontId="47" fillId="0" borderId="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9" fontId="47" fillId="0" borderId="29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0" fontId="47" fillId="0" borderId="29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29" fillId="0" borderId="18" xfId="0" applyNumberFormat="1" applyFont="1" applyBorder="1" applyAlignment="1">
      <alignment horizontal="center" vertical="center" wrapText="1"/>
    </xf>
    <xf numFmtId="187" fontId="29" fillId="0" borderId="29" xfId="0" applyNumberFormat="1" applyFont="1" applyBorder="1" applyAlignment="1">
      <alignment horizontal="center" vertical="center" wrapText="1"/>
    </xf>
    <xf numFmtId="188" fontId="30" fillId="0" borderId="26" xfId="0" applyNumberFormat="1" applyFont="1" applyBorder="1" applyAlignment="1">
      <alignment horizontal="center" vertical="center" wrapText="1"/>
    </xf>
    <xf numFmtId="187" fontId="30" fillId="0" borderId="11" xfId="0" applyNumberFormat="1" applyFont="1" applyBorder="1" applyAlignment="1">
      <alignment horizontal="center" vertical="center" wrapText="1"/>
    </xf>
    <xf numFmtId="188" fontId="29" fillId="0" borderId="29" xfId="0" applyNumberFormat="1" applyFont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 vertical="center" wrapText="1"/>
    </xf>
    <xf numFmtId="188" fontId="29" fillId="0" borderId="30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30" xfId="0" applyNumberFormat="1" applyFont="1" applyBorder="1" applyAlignment="1">
      <alignment horizontal="center" vertical="center" wrapText="1"/>
    </xf>
    <xf numFmtId="190" fontId="29" fillId="0" borderId="11" xfId="0" applyNumberFormat="1" applyFont="1" applyBorder="1" applyAlignment="1">
      <alignment horizontal="right" vertical="center"/>
    </xf>
    <xf numFmtId="190" fontId="40" fillId="0" borderId="15" xfId="0" applyNumberFormat="1" applyFont="1" applyBorder="1" applyAlignment="1">
      <alignment horizontal="right" vertical="center"/>
    </xf>
    <xf numFmtId="190" fontId="29" fillId="0" borderId="15" xfId="0" applyNumberFormat="1" applyFont="1" applyBorder="1" applyAlignment="1">
      <alignment horizontal="right" vertical="center"/>
    </xf>
    <xf numFmtId="190" fontId="29" fillId="0" borderId="12" xfId="0" applyNumberFormat="1" applyFont="1" applyBorder="1" applyAlignment="1">
      <alignment horizontal="right" vertical="center"/>
    </xf>
    <xf numFmtId="190" fontId="29" fillId="0" borderId="15" xfId="0" applyNumberFormat="1" applyFont="1" applyFill="1" applyBorder="1" applyAlignment="1">
      <alignment horizontal="right" vertical="center"/>
    </xf>
    <xf numFmtId="187" fontId="29" fillId="0" borderId="15" xfId="0" applyNumberFormat="1" applyFont="1" applyBorder="1" applyAlignment="1">
      <alignment horizontal="right" vertical="center"/>
    </xf>
    <xf numFmtId="191" fontId="29" fillId="0" borderId="26" xfId="0" applyNumberFormat="1" applyFont="1" applyBorder="1" applyAlignment="1">
      <alignment horizontal="right" vertical="center"/>
    </xf>
    <xf numFmtId="191" fontId="29" fillId="0" borderId="29" xfId="0" applyNumberFormat="1" applyFont="1" applyBorder="1" applyAlignment="1">
      <alignment horizontal="right" vertical="center"/>
    </xf>
    <xf numFmtId="191" fontId="40" fillId="0" borderId="29" xfId="0" applyNumberFormat="1" applyFont="1" applyBorder="1" applyAlignment="1">
      <alignment horizontal="right" vertical="center"/>
    </xf>
    <xf numFmtId="191" fontId="29" fillId="0" borderId="30" xfId="0" applyNumberFormat="1" applyFont="1" applyBorder="1" applyAlignment="1">
      <alignment horizontal="right" vertical="center"/>
    </xf>
    <xf numFmtId="187" fontId="40" fillId="0" borderId="15" xfId="0" applyNumberFormat="1" applyFont="1" applyBorder="1" applyAlignment="1">
      <alignment horizontal="right" vertical="center"/>
    </xf>
    <xf numFmtId="0" fontId="89" fillId="33" borderId="11" xfId="0" applyFont="1" applyFill="1" applyBorder="1" applyAlignment="1">
      <alignment vertical="center"/>
    </xf>
    <xf numFmtId="2" fontId="40" fillId="33" borderId="29" xfId="0" applyNumberFormat="1" applyFont="1" applyFill="1" applyBorder="1" applyAlignment="1">
      <alignment horizontal="right" vertical="center"/>
    </xf>
    <xf numFmtId="2" fontId="40" fillId="33" borderId="0" xfId="0" applyNumberFormat="1" applyFont="1" applyFill="1" applyBorder="1" applyAlignment="1">
      <alignment horizontal="right" vertical="center"/>
    </xf>
    <xf numFmtId="187" fontId="40" fillId="33" borderId="0" xfId="0" applyNumberFormat="1" applyFont="1" applyFill="1" applyBorder="1" applyAlignment="1">
      <alignment horizontal="right" vertical="center"/>
    </xf>
    <xf numFmtId="0" fontId="89" fillId="33" borderId="15" xfId="0" applyFont="1" applyFill="1" applyBorder="1" applyAlignment="1">
      <alignment vertical="center"/>
    </xf>
    <xf numFmtId="2" fontId="89" fillId="0" borderId="16" xfId="0" applyNumberFormat="1" applyFont="1" applyFill="1" applyBorder="1" applyAlignment="1">
      <alignment horizontal="center" vertical="center"/>
    </xf>
    <xf numFmtId="2" fontId="89" fillId="0" borderId="34" xfId="0" applyNumberFormat="1" applyFont="1" applyFill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35" xfId="0" applyNumberFormat="1" applyFont="1" applyBorder="1" applyAlignment="1">
      <alignment horizontal="center" vertical="center" wrapText="1"/>
    </xf>
    <xf numFmtId="187" fontId="29" fillId="0" borderId="1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29" fillId="0" borderId="26" xfId="0" applyNumberFormat="1" applyFont="1" applyBorder="1" applyAlignment="1">
      <alignment horizontal="right" vertical="center"/>
    </xf>
    <xf numFmtId="0" fontId="11" fillId="0" borderId="14" xfId="45" applyFont="1" applyBorder="1" applyAlignment="1">
      <alignment horizontal="center" vertical="center"/>
      <protection/>
    </xf>
    <xf numFmtId="0" fontId="11" fillId="0" borderId="21" xfId="45" applyFont="1" applyBorder="1" applyAlignment="1">
      <alignment vertical="center"/>
      <protection/>
    </xf>
    <xf numFmtId="1" fontId="31" fillId="0" borderId="14" xfId="45" applyNumberFormat="1" applyFont="1" applyFill="1" applyBorder="1" applyAlignment="1">
      <alignment horizontal="right" vertical="center"/>
      <protection/>
    </xf>
    <xf numFmtId="187" fontId="29" fillId="0" borderId="29" xfId="0" applyNumberFormat="1" applyFont="1" applyFill="1" applyBorder="1" applyAlignment="1">
      <alignment horizontal="right" vertical="center" wrapText="1"/>
    </xf>
    <xf numFmtId="188" fontId="29" fillId="0" borderId="29" xfId="0" applyNumberFormat="1" applyFont="1" applyFill="1" applyBorder="1" applyAlignment="1">
      <alignment horizontal="right" vertical="center" wrapText="1"/>
    </xf>
    <xf numFmtId="188" fontId="29" fillId="0" borderId="30" xfId="0" applyNumberFormat="1" applyFont="1" applyFill="1" applyBorder="1" applyAlignment="1">
      <alignment horizontal="right" vertical="center" wrapText="1"/>
    </xf>
    <xf numFmtId="187" fontId="29" fillId="0" borderId="30" xfId="0" applyNumberFormat="1" applyFont="1" applyFill="1" applyBorder="1" applyAlignment="1">
      <alignment horizontal="right" vertical="center" wrapText="1"/>
    </xf>
    <xf numFmtId="0" fontId="89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186" fontId="30" fillId="0" borderId="26" xfId="0" applyNumberFormat="1" applyFont="1" applyBorder="1" applyAlignment="1">
      <alignment horizontal="center" vertical="center" wrapText="1"/>
    </xf>
    <xf numFmtId="186" fontId="29" fillId="0" borderId="29" xfId="0" applyNumberFormat="1" applyFont="1" applyBorder="1" applyAlignment="1">
      <alignment horizontal="center" vertical="center" wrapText="1"/>
    </xf>
    <xf numFmtId="186" fontId="29" fillId="0" borderId="26" xfId="0" applyNumberFormat="1" applyFont="1" applyBorder="1" applyAlignment="1">
      <alignment horizontal="center" vertical="center" wrapText="1"/>
    </xf>
    <xf numFmtId="186" fontId="29" fillId="0" borderId="30" xfId="0" applyNumberFormat="1" applyFont="1" applyBorder="1" applyAlignment="1">
      <alignment horizontal="center" vertical="center" wrapText="1"/>
    </xf>
    <xf numFmtId="187" fontId="29" fillId="0" borderId="20" xfId="0" applyNumberFormat="1" applyFont="1" applyBorder="1" applyAlignment="1">
      <alignment horizontal="center" vertical="center" wrapText="1"/>
    </xf>
    <xf numFmtId="187" fontId="29" fillId="0" borderId="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187" fontId="40" fillId="0" borderId="18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188" fontId="49" fillId="33" borderId="24" xfId="0" applyNumberFormat="1" applyFont="1" applyFill="1" applyBorder="1" applyAlignment="1">
      <alignment horizontal="center" vertical="center"/>
    </xf>
    <xf numFmtId="216" fontId="49" fillId="33" borderId="13" xfId="0" applyNumberFormat="1" applyFont="1" applyFill="1" applyBorder="1" applyAlignment="1">
      <alignment vertical="center"/>
    </xf>
    <xf numFmtId="186" fontId="32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2" fillId="33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186" fontId="9" fillId="33" borderId="15" xfId="0" applyNumberFormat="1" applyFont="1" applyFill="1" applyBorder="1" applyAlignment="1">
      <alignment horizontal="center" vertical="center"/>
    </xf>
    <xf numFmtId="0" fontId="95" fillId="33" borderId="20" xfId="0" applyFont="1" applyFill="1" applyBorder="1" applyAlignment="1">
      <alignment vertical="center"/>
    </xf>
    <xf numFmtId="186" fontId="95" fillId="33" borderId="20" xfId="0" applyNumberFormat="1" applyFont="1" applyFill="1" applyBorder="1" applyAlignment="1">
      <alignment horizontal="center" vertical="center"/>
    </xf>
    <xf numFmtId="188" fontId="95" fillId="33" borderId="20" xfId="0" applyNumberFormat="1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186" fontId="95" fillId="33" borderId="0" xfId="0" applyNumberFormat="1" applyFont="1" applyFill="1" applyBorder="1" applyAlignment="1">
      <alignment horizontal="center" vertical="center"/>
    </xf>
    <xf numFmtId="188" fontId="95" fillId="33" borderId="0" xfId="0" applyNumberFormat="1" applyFont="1" applyFill="1" applyBorder="1" applyAlignment="1">
      <alignment vertical="center"/>
    </xf>
    <xf numFmtId="188" fontId="96" fillId="33" borderId="0" xfId="0" applyNumberFormat="1" applyFont="1" applyFill="1" applyBorder="1" applyAlignment="1">
      <alignment vertical="center"/>
    </xf>
    <xf numFmtId="216" fontId="96" fillId="33" borderId="0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188" fontId="97" fillId="0" borderId="0" xfId="0" applyNumberFormat="1" applyFont="1" applyAlignment="1">
      <alignment/>
    </xf>
    <xf numFmtId="216" fontId="97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19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2" fillId="33" borderId="11" xfId="0" applyFont="1" applyFill="1" applyBorder="1" applyAlignment="1">
      <alignment horizontal="center" vertical="center"/>
    </xf>
    <xf numFmtId="2" fontId="30" fillId="33" borderId="35" xfId="0" applyNumberFormat="1" applyFont="1" applyFill="1" applyBorder="1" applyAlignment="1">
      <alignment horizontal="center" vertical="center"/>
    </xf>
    <xf numFmtId="192" fontId="30" fillId="0" borderId="35" xfId="0" applyNumberFormat="1" applyFont="1" applyBorder="1" applyAlignment="1">
      <alignment horizontal="center" vertical="center"/>
    </xf>
    <xf numFmtId="187" fontId="30" fillId="0" borderId="35" xfId="0" applyNumberFormat="1" applyFont="1" applyBorder="1" applyAlignment="1">
      <alignment horizontal="center" vertical="center"/>
    </xf>
    <xf numFmtId="192" fontId="30" fillId="0" borderId="26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31" fillId="33" borderId="18" xfId="0" applyNumberFormat="1" applyFont="1" applyFill="1" applyBorder="1" applyAlignment="1">
      <alignment horizontal="center" vertical="center"/>
    </xf>
    <xf numFmtId="187" fontId="31" fillId="0" borderId="18" xfId="0" applyNumberFormat="1" applyFont="1" applyBorder="1" applyAlignment="1">
      <alignment horizontal="center" vertical="center"/>
    </xf>
    <xf numFmtId="192" fontId="31" fillId="0" borderId="18" xfId="0" applyNumberFormat="1" applyFont="1" applyBorder="1" applyAlignment="1">
      <alignment horizontal="center" vertical="center"/>
    </xf>
    <xf numFmtId="187" fontId="31" fillId="0" borderId="29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92" fontId="31" fillId="0" borderId="29" xfId="0" applyNumberFormat="1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2" fontId="30" fillId="33" borderId="18" xfId="0" applyNumberFormat="1" applyFont="1" applyFill="1" applyBorder="1" applyAlignment="1">
      <alignment horizontal="center" vertical="center"/>
    </xf>
    <xf numFmtId="187" fontId="30" fillId="0" borderId="18" xfId="0" applyNumberFormat="1" applyFont="1" applyBorder="1" applyAlignment="1">
      <alignment horizontal="center" vertical="center"/>
    </xf>
    <xf numFmtId="192" fontId="30" fillId="0" borderId="18" xfId="0" applyNumberFormat="1" applyFont="1" applyBorder="1" applyAlignment="1">
      <alignment horizontal="center" vertical="center"/>
    </xf>
    <xf numFmtId="187" fontId="30" fillId="0" borderId="29" xfId="0" applyNumberFormat="1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" fontId="31" fillId="33" borderId="19" xfId="0" applyNumberFormat="1" applyFont="1" applyFill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192" fontId="31" fillId="0" borderId="19" xfId="0" applyNumberFormat="1" applyFont="1" applyBorder="1" applyAlignment="1">
      <alignment horizontal="center" vertical="center"/>
    </xf>
    <xf numFmtId="192" fontId="31" fillId="0" borderId="3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19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90" fillId="0" borderId="21" xfId="0" applyFont="1" applyBorder="1" applyAlignment="1">
      <alignment horizontal="center" vertical="center" wrapText="1"/>
    </xf>
    <xf numFmtId="187" fontId="40" fillId="0" borderId="29" xfId="0" applyNumberFormat="1" applyFont="1" applyBorder="1" applyAlignment="1">
      <alignment horizontal="center" vertical="center" wrapText="1"/>
    </xf>
    <xf numFmtId="57" fontId="25" fillId="0" borderId="0" xfId="0" applyNumberFormat="1" applyFont="1" applyBorder="1" applyAlignment="1">
      <alignment horizontal="center" vertical="center" wrapText="1"/>
    </xf>
    <xf numFmtId="187" fontId="30" fillId="0" borderId="20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wrapText="1"/>
    </xf>
    <xf numFmtId="186" fontId="31" fillId="0" borderId="15" xfId="16" applyNumberFormat="1" applyFont="1" applyFill="1" applyBorder="1" applyAlignment="1">
      <alignment horizontal="center" vertical="center"/>
      <protection/>
    </xf>
    <xf numFmtId="186" fontId="31" fillId="0" borderId="12" xfId="16" applyNumberFormat="1" applyFont="1" applyFill="1" applyBorder="1" applyAlignment="1">
      <alignment horizontal="center" vertical="center"/>
      <protection/>
    </xf>
    <xf numFmtId="187" fontId="40" fillId="0" borderId="26" xfId="0" applyNumberFormat="1" applyFont="1" applyBorder="1" applyAlignment="1">
      <alignment horizontal="center" vertical="center" wrapText="1"/>
    </xf>
    <xf numFmtId="187" fontId="40" fillId="0" borderId="20" xfId="0" applyNumberFormat="1" applyFont="1" applyBorder="1" applyAlignment="1">
      <alignment horizontal="center" vertical="center" wrapText="1"/>
    </xf>
    <xf numFmtId="186" fontId="31" fillId="0" borderId="0" xfId="16" applyNumberFormat="1" applyFont="1" applyFill="1" applyBorder="1" applyAlignment="1">
      <alignment horizontal="center" vertical="center"/>
      <protection/>
    </xf>
    <xf numFmtId="0" fontId="40" fillId="0" borderId="0" xfId="0" applyNumberFormat="1" applyFont="1" applyFill="1" applyBorder="1" applyAlignment="1">
      <alignment horizontal="right" vertical="center"/>
    </xf>
    <xf numFmtId="191" fontId="29" fillId="0" borderId="20" xfId="0" applyNumberFormat="1" applyFont="1" applyBorder="1" applyAlignment="1">
      <alignment horizontal="right" vertical="center"/>
    </xf>
    <xf numFmtId="0" fontId="32" fillId="0" borderId="15" xfId="0" applyFont="1" applyFill="1" applyBorder="1" applyAlignment="1">
      <alignment horizontal="center" vertical="center"/>
    </xf>
    <xf numFmtId="186" fontId="40" fillId="0" borderId="29" xfId="0" applyNumberFormat="1" applyFont="1" applyBorder="1" applyAlignment="1">
      <alignment horizontal="center" vertical="center" wrapText="1"/>
    </xf>
    <xf numFmtId="187" fontId="40" fillId="0" borderId="15" xfId="0" applyNumberFormat="1" applyFont="1" applyBorder="1" applyAlignment="1">
      <alignment horizontal="center" vertical="center" wrapText="1"/>
    </xf>
    <xf numFmtId="187" fontId="40" fillId="0" borderId="0" xfId="0" applyNumberFormat="1" applyFont="1" applyBorder="1" applyAlignment="1">
      <alignment horizontal="center" vertical="center" wrapText="1"/>
    </xf>
    <xf numFmtId="188" fontId="31" fillId="0" borderId="26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87" fontId="31" fillId="0" borderId="11" xfId="0" applyNumberFormat="1" applyFont="1" applyBorder="1" applyAlignment="1">
      <alignment horizontal="center" vertical="center"/>
    </xf>
    <xf numFmtId="188" fontId="31" fillId="0" borderId="29" xfId="0" applyNumberFormat="1" applyFont="1" applyBorder="1" applyAlignment="1">
      <alignment horizontal="center" vertical="center"/>
    </xf>
    <xf numFmtId="187" fontId="31" fillId="0" borderId="0" xfId="0" applyNumberFormat="1" applyFont="1" applyBorder="1" applyAlignment="1">
      <alignment horizontal="center" vertical="center"/>
    </xf>
    <xf numFmtId="186" fontId="31" fillId="0" borderId="15" xfId="0" applyNumberFormat="1" applyFont="1" applyBorder="1" applyAlignment="1">
      <alignment horizontal="center" vertical="center"/>
    </xf>
    <xf numFmtId="188" fontId="31" fillId="0" borderId="30" xfId="0" applyNumberFormat="1" applyFont="1" applyBorder="1" applyAlignment="1">
      <alignment horizontal="center" vertical="center"/>
    </xf>
    <xf numFmtId="187" fontId="31" fillId="0" borderId="10" xfId="0" applyNumberFormat="1" applyFont="1" applyBorder="1" applyAlignment="1">
      <alignment horizontal="center" vertical="center"/>
    </xf>
    <xf numFmtId="186" fontId="31" fillId="0" borderId="12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2" xfId="0" applyNumberFormat="1" applyFont="1" applyBorder="1" applyAlignment="1">
      <alignment horizontal="center" vertical="center"/>
    </xf>
    <xf numFmtId="0" fontId="11" fillId="0" borderId="14" xfId="45" applyFont="1" applyBorder="1" applyAlignment="1">
      <alignment horizontal="center" vertical="center"/>
      <protection/>
    </xf>
    <xf numFmtId="192" fontId="39" fillId="0" borderId="14" xfId="45" applyNumberFormat="1" applyFont="1" applyBorder="1" applyAlignment="1">
      <alignment horizontal="center" vertical="center" wrapText="1"/>
      <protection/>
    </xf>
    <xf numFmtId="0" fontId="11" fillId="0" borderId="14" xfId="45" applyFont="1" applyBorder="1" applyAlignment="1">
      <alignment horizontal="center" vertical="center"/>
      <protection/>
    </xf>
    <xf numFmtId="187" fontId="29" fillId="0" borderId="26" xfId="0" applyNumberFormat="1" applyFont="1" applyBorder="1" applyAlignment="1">
      <alignment horizontal="center" vertical="center"/>
    </xf>
    <xf numFmtId="187" fontId="29" fillId="0" borderId="20" xfId="0" applyNumberFormat="1" applyFont="1" applyBorder="1" applyAlignment="1">
      <alignment horizontal="center" vertical="center"/>
    </xf>
    <xf numFmtId="187" fontId="29" fillId="0" borderId="0" xfId="0" applyNumberFormat="1" applyFont="1" applyBorder="1" applyAlignment="1">
      <alignment horizontal="center" vertical="center"/>
    </xf>
    <xf numFmtId="187" fontId="29" fillId="0" borderId="10" xfId="0" applyNumberFormat="1" applyFont="1" applyBorder="1" applyAlignment="1">
      <alignment horizontal="center" vertical="center"/>
    </xf>
    <xf numFmtId="187" fontId="89" fillId="0" borderId="13" xfId="0" applyNumberFormat="1" applyFont="1" applyFill="1" applyBorder="1" applyAlignment="1">
      <alignment horizontal="center" vertical="center" wrapText="1"/>
    </xf>
    <xf numFmtId="0" fontId="32" fillId="0" borderId="14" xfId="47" applyFont="1" applyBorder="1" applyAlignment="1">
      <alignment vertical="center" wrapText="1"/>
      <protection/>
    </xf>
    <xf numFmtId="190" fontId="40" fillId="0" borderId="19" xfId="0" applyNumberFormat="1" applyFont="1" applyBorder="1" applyAlignment="1">
      <alignment horizontal="right" vertical="center"/>
    </xf>
    <xf numFmtId="190" fontId="40" fillId="0" borderId="12" xfId="0" applyNumberFormat="1" applyFont="1" applyBorder="1" applyAlignment="1">
      <alignment horizontal="right" vertical="center"/>
    </xf>
    <xf numFmtId="191" fontId="29" fillId="0" borderId="10" xfId="0" applyNumberFormat="1" applyFont="1" applyBorder="1" applyAlignment="1">
      <alignment horizontal="right" vertical="center"/>
    </xf>
    <xf numFmtId="191" fontId="29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7" fillId="0" borderId="0" xfId="45" applyFont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88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left" vertical="center" wrapText="1"/>
    </xf>
    <xf numFmtId="188" fontId="95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3" fillId="0" borderId="20" xfId="0" applyFont="1" applyBorder="1" applyAlignment="1">
      <alignment horizontal="left"/>
    </xf>
    <xf numFmtId="0" fontId="91" fillId="34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3" applyFont="1" applyBorder="1" applyAlignment="1" applyProtection="1">
      <alignment horizontal="center" vertical="center"/>
      <protection locked="0"/>
    </xf>
    <xf numFmtId="0" fontId="4" fillId="0" borderId="0" xfId="43" applyFont="1" applyBorder="1" applyAlignment="1" applyProtection="1">
      <alignment horizontal="center" vertical="center"/>
      <protection locked="0"/>
    </xf>
    <xf numFmtId="0" fontId="90" fillId="0" borderId="0" xfId="43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1" fillId="33" borderId="10" xfId="0" applyFont="1" applyFill="1" applyBorder="1" applyAlignment="1">
      <alignment horizontal="right" vertical="center"/>
    </xf>
    <xf numFmtId="0" fontId="94" fillId="0" borderId="0" xfId="0" applyFont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left" vertical="center"/>
    </xf>
    <xf numFmtId="0" fontId="90" fillId="0" borderId="12" xfId="0" applyFont="1" applyBorder="1" applyAlignment="1">
      <alignment horizontal="left" vertical="center"/>
    </xf>
    <xf numFmtId="0" fontId="89" fillId="0" borderId="13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88" fontId="92" fillId="0" borderId="13" xfId="46" applyNumberFormat="1" applyFont="1" applyFill="1" applyBorder="1" applyAlignment="1">
      <alignment horizontal="center" vertical="center" wrapText="1"/>
      <protection/>
    </xf>
    <xf numFmtId="188" fontId="92" fillId="0" borderId="24" xfId="46" applyNumberFormat="1" applyFont="1" applyFill="1" applyBorder="1" applyAlignment="1">
      <alignment horizontal="center" vertical="center" wrapText="1"/>
      <protection/>
    </xf>
    <xf numFmtId="188" fontId="92" fillId="0" borderId="21" xfId="46" applyNumberFormat="1" applyFont="1" applyFill="1" applyBorder="1" applyAlignment="1">
      <alignment horizontal="center" vertical="center" wrapText="1"/>
      <protection/>
    </xf>
    <xf numFmtId="0" fontId="89" fillId="0" borderId="1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87" fillId="0" borderId="20" xfId="16" applyFont="1" applyFill="1" applyBorder="1" applyAlignment="1">
      <alignment horizontal="left" vertical="center" wrapText="1"/>
      <protection/>
    </xf>
    <xf numFmtId="0" fontId="87" fillId="0" borderId="0" xfId="16" applyFont="1" applyFill="1" applyBorder="1" applyAlignment="1">
      <alignment horizontal="left" vertical="center" wrapText="1"/>
      <protection/>
    </xf>
    <xf numFmtId="187" fontId="89" fillId="0" borderId="13" xfId="0" applyNumberFormat="1" applyFont="1" applyFill="1" applyBorder="1" applyAlignment="1">
      <alignment horizontal="center" vertical="center" wrapText="1"/>
    </xf>
    <xf numFmtId="187" fontId="89" fillId="0" borderId="21" xfId="0" applyNumberFormat="1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188" fontId="92" fillId="0" borderId="14" xfId="46" applyNumberFormat="1" applyFont="1" applyFill="1" applyBorder="1" applyAlignment="1">
      <alignment horizontal="center" vertical="center" wrapText="1"/>
      <protection/>
    </xf>
    <xf numFmtId="2" fontId="89" fillId="0" borderId="34" xfId="0" applyNumberFormat="1" applyFont="1" applyFill="1" applyBorder="1" applyAlignment="1">
      <alignment horizontal="center" vertical="center" wrapText="1"/>
    </xf>
    <xf numFmtId="2" fontId="89" fillId="0" borderId="37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3" xfId="47" applyFont="1" applyBorder="1" applyAlignment="1">
      <alignment horizontal="center" vertical="center" wrapText="1"/>
      <protection/>
    </xf>
    <xf numFmtId="0" fontId="32" fillId="0" borderId="24" xfId="47" applyFont="1" applyBorder="1" applyAlignment="1">
      <alignment horizontal="center" vertical="center" wrapText="1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2" xfId="42"/>
    <cellStyle name="常规 2" xfId="43"/>
    <cellStyle name="常规 2 2" xfId="44"/>
    <cellStyle name="常规 3" xfId="45"/>
    <cellStyle name="常规_湖南月报-200811（定） 2 2" xfId="46"/>
    <cellStyle name="常规_长江沿岸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018&#24180;3&#26376;(&#20108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5.5</v>
          </cell>
          <cell r="H5">
            <v>81.24328572801501</v>
          </cell>
        </row>
        <row r="6">
          <cell r="G6">
            <v>-1.1</v>
          </cell>
          <cell r="H6" t="str">
            <v>—</v>
          </cell>
        </row>
        <row r="7">
          <cell r="G7">
            <v>7.4</v>
          </cell>
          <cell r="H7">
            <v>98.88934723151425</v>
          </cell>
        </row>
        <row r="9">
          <cell r="G9">
            <v>5</v>
          </cell>
          <cell r="H9">
            <v>71.61686472752295</v>
          </cell>
        </row>
        <row r="10">
          <cell r="G10">
            <v>8.1</v>
          </cell>
          <cell r="H10">
            <v>69.5151786425983</v>
          </cell>
        </row>
        <row r="11">
          <cell r="G11">
            <v>8.2</v>
          </cell>
          <cell r="H11">
            <v>84.54708242746915</v>
          </cell>
        </row>
        <row r="12">
          <cell r="G12">
            <v>-5</v>
          </cell>
          <cell r="H12">
            <v>61.22830131314155</v>
          </cell>
        </row>
        <row r="13">
          <cell r="G13">
            <v>8.3</v>
          </cell>
          <cell r="H13">
            <v>62.48841834082845</v>
          </cell>
        </row>
        <row r="14">
          <cell r="G14">
            <v>5.3</v>
          </cell>
          <cell r="H14">
            <v>74.43282760244773</v>
          </cell>
        </row>
        <row r="15">
          <cell r="G15">
            <v>8</v>
          </cell>
          <cell r="H15">
            <v>79.08327884886273</v>
          </cell>
        </row>
        <row r="16">
          <cell r="G16">
            <v>4.9</v>
          </cell>
          <cell r="H16">
            <v>98.90321287099204</v>
          </cell>
        </row>
        <row r="17">
          <cell r="G17">
            <v>6.8</v>
          </cell>
          <cell r="H17" t="str">
            <v>—</v>
          </cell>
        </row>
        <row r="18">
          <cell r="G18">
            <v>7.4</v>
          </cell>
          <cell r="H18" t="str">
            <v>—</v>
          </cell>
        </row>
        <row r="22">
          <cell r="G22">
            <v>5.5</v>
          </cell>
        </row>
        <row r="25">
          <cell r="G25">
            <v>11</v>
          </cell>
        </row>
        <row r="26">
          <cell r="G26">
            <v>6.4</v>
          </cell>
        </row>
        <row r="27">
          <cell r="G27">
            <v>-8</v>
          </cell>
        </row>
        <row r="28">
          <cell r="G28">
            <v>-5.5</v>
          </cell>
        </row>
        <row r="29">
          <cell r="G29">
            <v>8.8</v>
          </cell>
        </row>
        <row r="30">
          <cell r="G30">
            <v>2.6</v>
          </cell>
        </row>
        <row r="31">
          <cell r="G31">
            <v>8.5</v>
          </cell>
        </row>
        <row r="32">
          <cell r="G32">
            <v>4.5</v>
          </cell>
        </row>
        <row r="33">
          <cell r="G33">
            <v>10.8</v>
          </cell>
        </row>
        <row r="34">
          <cell r="G34">
            <v>4.1</v>
          </cell>
        </row>
        <row r="41">
          <cell r="G41">
            <v>6.3</v>
          </cell>
        </row>
        <row r="42">
          <cell r="G42">
            <v>7.3</v>
          </cell>
        </row>
        <row r="43">
          <cell r="G43">
            <v>-2.9</v>
          </cell>
        </row>
        <row r="44">
          <cell r="G44">
            <v>15.8</v>
          </cell>
        </row>
        <row r="45">
          <cell r="G45">
            <v>6.8</v>
          </cell>
        </row>
        <row r="46">
          <cell r="G46">
            <v>-3.1</v>
          </cell>
        </row>
        <row r="47">
          <cell r="G47">
            <v>5.752493629758732</v>
          </cell>
        </row>
        <row r="48">
          <cell r="G48">
            <v>6.714362209604147</v>
          </cell>
        </row>
        <row r="49">
          <cell r="G49">
            <v>10.8</v>
          </cell>
        </row>
        <row r="50">
          <cell r="G50">
            <v>10.9</v>
          </cell>
        </row>
        <row r="51">
          <cell r="G51">
            <v>-3.5</v>
          </cell>
        </row>
        <row r="59">
          <cell r="G59">
            <v>8</v>
          </cell>
        </row>
        <row r="60">
          <cell r="G60">
            <v>4.9</v>
          </cell>
        </row>
        <row r="61">
          <cell r="G61">
            <v>8.2</v>
          </cell>
        </row>
        <row r="62">
          <cell r="G62">
            <v>5</v>
          </cell>
        </row>
        <row r="63">
          <cell r="G63">
            <v>7.6</v>
          </cell>
        </row>
        <row r="64">
          <cell r="G64">
            <v>10.6</v>
          </cell>
        </row>
        <row r="65">
          <cell r="G65">
            <v>-3.5</v>
          </cell>
        </row>
        <row r="66">
          <cell r="G66">
            <v>10.1</v>
          </cell>
        </row>
        <row r="67">
          <cell r="G67">
            <v>7</v>
          </cell>
        </row>
        <row r="68">
          <cell r="G68">
            <v>9.9</v>
          </cell>
        </row>
        <row r="69">
          <cell r="G69">
            <v>10.3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  <sheetDataSet>
      <sheetData sheetId="0">
        <row r="5">
          <cell r="B5">
            <v>312.73</v>
          </cell>
          <cell r="C5">
            <v>129.35000000000002</v>
          </cell>
          <cell r="I5">
            <v>12.43767893655017</v>
          </cell>
          <cell r="J5">
            <v>41.36155789339047</v>
          </cell>
        </row>
        <row r="6">
          <cell r="B6">
            <v>24.77</v>
          </cell>
          <cell r="C6">
            <v>11.91</v>
          </cell>
          <cell r="I6">
            <v>13.3</v>
          </cell>
          <cell r="J6">
            <v>48.08235769075495</v>
          </cell>
        </row>
        <row r="7">
          <cell r="B7">
            <v>11.87</v>
          </cell>
          <cell r="C7">
            <v>4.51</v>
          </cell>
          <cell r="I7">
            <v>13.1</v>
          </cell>
          <cell r="J7">
            <v>37.994945240101096</v>
          </cell>
        </row>
        <row r="8">
          <cell r="B8">
            <v>18.48</v>
          </cell>
          <cell r="C8">
            <v>7.87</v>
          </cell>
          <cell r="I8">
            <v>12.5</v>
          </cell>
          <cell r="J8">
            <v>42.586580086580085</v>
          </cell>
        </row>
        <row r="9">
          <cell r="B9">
            <v>35.45</v>
          </cell>
          <cell r="C9">
            <v>6.71</v>
          </cell>
          <cell r="I9">
            <v>13.349320543565128</v>
          </cell>
          <cell r="J9">
            <v>18.928067700987306</v>
          </cell>
        </row>
        <row r="10">
          <cell r="B10">
            <v>45.51</v>
          </cell>
          <cell r="C10">
            <v>13.57</v>
          </cell>
          <cell r="I10">
            <v>12.6</v>
          </cell>
          <cell r="J10">
            <v>29.817622500549334</v>
          </cell>
        </row>
        <row r="11">
          <cell r="B11">
            <v>24.75</v>
          </cell>
          <cell r="C11">
            <v>12.82</v>
          </cell>
          <cell r="I11">
            <v>0.3</v>
          </cell>
          <cell r="J11">
            <v>51.7979797979798</v>
          </cell>
        </row>
        <row r="12">
          <cell r="B12">
            <v>43.37</v>
          </cell>
          <cell r="C12">
            <v>28.43</v>
          </cell>
          <cell r="I12">
            <v>13.5</v>
          </cell>
          <cell r="J12">
            <v>65.55222504035048</v>
          </cell>
        </row>
        <row r="13">
          <cell r="B13">
            <v>26.11</v>
          </cell>
          <cell r="C13">
            <v>6.46</v>
          </cell>
          <cell r="I13">
            <v>12.8</v>
          </cell>
          <cell r="J13">
            <v>24.74147836078131</v>
          </cell>
        </row>
        <row r="14">
          <cell r="B14">
            <v>26.42</v>
          </cell>
          <cell r="C14">
            <v>18.68</v>
          </cell>
          <cell r="I14">
            <v>13.6</v>
          </cell>
          <cell r="J14">
            <v>70.70401211203632</v>
          </cell>
        </row>
        <row r="15">
          <cell r="B15">
            <v>21.53</v>
          </cell>
          <cell r="C15">
            <v>6.68</v>
          </cell>
          <cell r="I15">
            <v>13.1</v>
          </cell>
          <cell r="J15">
            <v>31.026474686483972</v>
          </cell>
        </row>
        <row r="16">
          <cell r="B16">
            <v>9.6</v>
          </cell>
          <cell r="C16">
            <v>6.07</v>
          </cell>
          <cell r="I16">
            <v>13.2</v>
          </cell>
          <cell r="J16">
            <v>63.22916666666667</v>
          </cell>
        </row>
        <row r="17">
          <cell r="B17">
            <v>6.07</v>
          </cell>
          <cell r="C17">
            <v>0.79</v>
          </cell>
          <cell r="I17">
            <v>12.7</v>
          </cell>
          <cell r="J17">
            <v>13.01482701812191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C6">
            <v>3127301</v>
          </cell>
          <cell r="E6">
            <v>12.4</v>
          </cell>
        </row>
        <row r="20">
          <cell r="C20">
            <v>1003840</v>
          </cell>
          <cell r="E20">
            <v>22.2</v>
          </cell>
        </row>
      </sheetData>
      <sheetData sheetId="1">
        <row r="14">
          <cell r="C14">
            <v>290229</v>
          </cell>
          <cell r="E14">
            <v>16.2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3月"/>
    </sheetNames>
    <sheetDataSet>
      <sheetData sheetId="0">
        <row r="5">
          <cell r="D5">
            <v>290229</v>
          </cell>
          <cell r="F5">
            <v>16.15</v>
          </cell>
        </row>
        <row r="6">
          <cell r="D6">
            <v>212156</v>
          </cell>
          <cell r="F6">
            <v>15.37</v>
          </cell>
        </row>
        <row r="7">
          <cell r="D7">
            <v>26719</v>
          </cell>
          <cell r="F7">
            <v>56.42</v>
          </cell>
        </row>
        <row r="8">
          <cell r="D8">
            <v>908217</v>
          </cell>
          <cell r="F8">
            <v>30.05</v>
          </cell>
        </row>
        <row r="9">
          <cell r="D9">
            <v>806665</v>
          </cell>
          <cell r="F9">
            <v>20.74</v>
          </cell>
        </row>
        <row r="10">
          <cell r="D10">
            <v>552901</v>
          </cell>
          <cell r="F10">
            <v>58.92</v>
          </cell>
        </row>
        <row r="11">
          <cell r="D11">
            <v>399506</v>
          </cell>
          <cell r="F11">
            <v>24.61</v>
          </cell>
        </row>
        <row r="12">
          <cell r="D12">
            <v>14791435</v>
          </cell>
          <cell r="F12">
            <v>14.71</v>
          </cell>
        </row>
        <row r="13">
          <cell r="D13">
            <v>11307151</v>
          </cell>
          <cell r="F13">
            <v>14.52</v>
          </cell>
        </row>
        <row r="14">
          <cell r="D14">
            <v>864280</v>
          </cell>
          <cell r="F14">
            <v>-9.75</v>
          </cell>
        </row>
        <row r="15">
          <cell r="D15">
            <v>615171</v>
          </cell>
          <cell r="F15">
            <v>-20.72</v>
          </cell>
        </row>
        <row r="16">
          <cell r="D16">
            <v>299077</v>
          </cell>
          <cell r="F16">
            <v>-14.93</v>
          </cell>
        </row>
        <row r="17">
          <cell r="D17">
            <v>234987</v>
          </cell>
          <cell r="F17">
            <v>-23.73</v>
          </cell>
        </row>
        <row r="22">
          <cell r="D22">
            <v>1473354</v>
          </cell>
          <cell r="F22">
            <v>-36.5</v>
          </cell>
        </row>
        <row r="23">
          <cell r="D23">
            <v>850686</v>
          </cell>
          <cell r="F23">
            <v>-44.39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9">
        <row r="4">
          <cell r="E4">
            <v>2670.43</v>
          </cell>
          <cell r="M4">
            <v>-5.837488275657805</v>
          </cell>
        </row>
        <row r="5">
          <cell r="E5">
            <v>2670.43</v>
          </cell>
          <cell r="M5">
            <v>-5.837488275657805</v>
          </cell>
        </row>
        <row r="7">
          <cell r="E7">
            <v>140890.78</v>
          </cell>
          <cell r="M7">
            <v>-6.555820069780637</v>
          </cell>
        </row>
        <row r="8">
          <cell r="E8">
            <v>140890.78</v>
          </cell>
          <cell r="M8">
            <v>-6.555820069780637</v>
          </cell>
        </row>
        <row r="10">
          <cell r="E10">
            <v>7245.7769</v>
          </cell>
          <cell r="M10">
            <v>5.976113570694281</v>
          </cell>
        </row>
        <row r="11">
          <cell r="E11">
            <v>5117.86</v>
          </cell>
          <cell r="M11">
            <v>10.86954167036744</v>
          </cell>
        </row>
        <row r="12">
          <cell r="E12">
            <v>2127.9169</v>
          </cell>
          <cell r="M12">
            <v>-4.194033927712198</v>
          </cell>
        </row>
        <row r="13">
          <cell r="E13">
            <v>990841.4711000001</v>
          </cell>
          <cell r="M13">
            <v>9.885542441165043</v>
          </cell>
        </row>
        <row r="14">
          <cell r="E14">
            <v>828477.3200000001</v>
          </cell>
        </row>
        <row r="15">
          <cell r="E15">
            <v>162364.1511</v>
          </cell>
        </row>
        <row r="16">
          <cell r="E16">
            <v>2531.6416</v>
          </cell>
          <cell r="M16">
            <v>-12.033562904263789</v>
          </cell>
        </row>
        <row r="17">
          <cell r="E17">
            <v>92608.5</v>
          </cell>
          <cell r="M17">
            <v>-8.585149411558575</v>
          </cell>
        </row>
        <row r="22">
          <cell r="K22">
            <v>12.965600774366237</v>
          </cell>
        </row>
        <row r="23">
          <cell r="K23">
            <v>-5.005604944340973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7153280</v>
          </cell>
          <cell r="C6">
            <v>7.4</v>
          </cell>
          <cell r="D6">
            <v>709000</v>
          </cell>
          <cell r="E6">
            <v>3.78</v>
          </cell>
          <cell r="F6">
            <v>3465645</v>
          </cell>
          <cell r="G6">
            <v>5.41</v>
          </cell>
          <cell r="H6">
            <v>2978635</v>
          </cell>
          <cell r="I6">
            <v>10.79</v>
          </cell>
        </row>
        <row r="7">
          <cell r="B7">
            <v>1237637</v>
          </cell>
          <cell r="C7">
            <v>7.1</v>
          </cell>
          <cell r="D7">
            <v>20259</v>
          </cell>
          <cell r="E7">
            <v>4</v>
          </cell>
          <cell r="F7">
            <v>215249</v>
          </cell>
          <cell r="G7">
            <v>2.4</v>
          </cell>
          <cell r="H7">
            <v>1002129</v>
          </cell>
          <cell r="I7">
            <v>8.2</v>
          </cell>
        </row>
        <row r="8">
          <cell r="B8">
            <v>640178</v>
          </cell>
          <cell r="C8">
            <v>7</v>
          </cell>
          <cell r="D8">
            <v>22266</v>
          </cell>
          <cell r="E8">
            <v>4</v>
          </cell>
          <cell r="F8">
            <v>463618</v>
          </cell>
          <cell r="G8">
            <v>6.98</v>
          </cell>
          <cell r="H8">
            <v>154294</v>
          </cell>
          <cell r="I8">
            <v>7.32</v>
          </cell>
        </row>
        <row r="9">
          <cell r="B9">
            <v>317206</v>
          </cell>
          <cell r="C9">
            <v>7.2</v>
          </cell>
          <cell r="D9">
            <v>54057</v>
          </cell>
          <cell r="E9">
            <v>2.823</v>
          </cell>
          <cell r="F9">
            <v>117423</v>
          </cell>
          <cell r="G9">
            <v>4.547</v>
          </cell>
          <cell r="H9">
            <v>145726</v>
          </cell>
          <cell r="I9">
            <v>10.72</v>
          </cell>
        </row>
        <row r="10">
          <cell r="B10">
            <v>675698</v>
          </cell>
          <cell r="C10">
            <v>7.472</v>
          </cell>
          <cell r="D10">
            <v>93813</v>
          </cell>
          <cell r="E10">
            <v>3.6</v>
          </cell>
          <cell r="F10">
            <v>355671</v>
          </cell>
          <cell r="G10">
            <v>7.6</v>
          </cell>
          <cell r="H10">
            <v>226214</v>
          </cell>
          <cell r="I10">
            <v>8.9</v>
          </cell>
        </row>
        <row r="11">
          <cell r="B11">
            <v>692988</v>
          </cell>
          <cell r="C11">
            <v>7.706</v>
          </cell>
          <cell r="D11">
            <v>141350</v>
          </cell>
          <cell r="E11">
            <v>3.7</v>
          </cell>
          <cell r="F11">
            <v>292126</v>
          </cell>
          <cell r="G11">
            <v>7.7</v>
          </cell>
          <cell r="H11">
            <v>259512</v>
          </cell>
          <cell r="I11">
            <v>9.9</v>
          </cell>
        </row>
        <row r="12">
          <cell r="B12">
            <v>741154</v>
          </cell>
          <cell r="C12">
            <v>2.289</v>
          </cell>
          <cell r="D12">
            <v>119590</v>
          </cell>
          <cell r="E12">
            <v>3.8</v>
          </cell>
          <cell r="F12">
            <v>335769</v>
          </cell>
          <cell r="G12">
            <v>-3.2</v>
          </cell>
          <cell r="H12">
            <v>285795</v>
          </cell>
          <cell r="I12">
            <v>9.7</v>
          </cell>
        </row>
        <row r="13">
          <cell r="B13">
            <v>586344</v>
          </cell>
          <cell r="C13">
            <v>8.756</v>
          </cell>
          <cell r="D13">
            <v>84376</v>
          </cell>
          <cell r="E13">
            <v>3.9</v>
          </cell>
          <cell r="F13">
            <v>245866</v>
          </cell>
          <cell r="G13">
            <v>8.6</v>
          </cell>
          <cell r="H13">
            <v>256102</v>
          </cell>
          <cell r="I13">
            <v>10.5</v>
          </cell>
        </row>
        <row r="14">
          <cell r="B14">
            <v>808615</v>
          </cell>
          <cell r="C14">
            <v>6.849</v>
          </cell>
          <cell r="D14">
            <v>84188</v>
          </cell>
          <cell r="E14">
            <v>3.9</v>
          </cell>
          <cell r="F14">
            <v>456085</v>
          </cell>
          <cell r="G14">
            <v>4.9</v>
          </cell>
          <cell r="H14">
            <v>268342</v>
          </cell>
          <cell r="I14">
            <v>11.6</v>
          </cell>
        </row>
        <row r="15">
          <cell r="B15">
            <v>524439</v>
          </cell>
          <cell r="C15">
            <v>8.193</v>
          </cell>
          <cell r="D15">
            <v>52740</v>
          </cell>
          <cell r="E15">
            <v>3.8</v>
          </cell>
          <cell r="F15">
            <v>289754</v>
          </cell>
          <cell r="G15">
            <v>7.4</v>
          </cell>
          <cell r="H15">
            <v>181945</v>
          </cell>
          <cell r="I15">
            <v>10.9</v>
          </cell>
        </row>
        <row r="16">
          <cell r="B16">
            <v>595355</v>
          </cell>
          <cell r="C16">
            <v>7</v>
          </cell>
          <cell r="D16">
            <v>14635</v>
          </cell>
          <cell r="E16">
            <v>4.1</v>
          </cell>
          <cell r="F16">
            <v>439789</v>
          </cell>
          <cell r="G16">
            <v>4.7</v>
          </cell>
          <cell r="H16">
            <v>140931</v>
          </cell>
          <cell r="I16">
            <v>15.9</v>
          </cell>
        </row>
        <row r="17">
          <cell r="B17">
            <v>152089</v>
          </cell>
          <cell r="C17">
            <v>7.353</v>
          </cell>
          <cell r="D17">
            <v>353</v>
          </cell>
          <cell r="E17">
            <v>3.8</v>
          </cell>
          <cell r="F17">
            <v>13590</v>
          </cell>
          <cell r="G17">
            <v>5.7</v>
          </cell>
          <cell r="H17">
            <v>138146</v>
          </cell>
          <cell r="I17">
            <v>7.6</v>
          </cell>
        </row>
        <row r="18">
          <cell r="B18">
            <v>200040</v>
          </cell>
          <cell r="C18">
            <v>6.9</v>
          </cell>
          <cell r="D18">
            <v>21373</v>
          </cell>
          <cell r="E18">
            <v>3.9</v>
          </cell>
          <cell r="F18">
            <v>140596</v>
          </cell>
          <cell r="G18">
            <v>7</v>
          </cell>
          <cell r="H18">
            <v>38071</v>
          </cell>
          <cell r="I18">
            <v>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03"/>
    </sheetNames>
    <sheetDataSet>
      <sheetData sheetId="0">
        <row r="5">
          <cell r="B5">
            <v>365944.3342</v>
          </cell>
          <cell r="D5">
            <v>7.028093901677961</v>
          </cell>
          <cell r="E5">
            <v>193641.8891</v>
          </cell>
          <cell r="G5">
            <v>1.628338282461091</v>
          </cell>
        </row>
        <row r="6">
          <cell r="B6">
            <v>21930.7392</v>
          </cell>
          <cell r="D6">
            <v>41.7486344307656</v>
          </cell>
          <cell r="E6">
            <v>21930.7392</v>
          </cell>
          <cell r="G6">
            <v>41.7486344307656</v>
          </cell>
        </row>
        <row r="7">
          <cell r="B7">
            <v>173540.7012</v>
          </cell>
          <cell r="D7">
            <v>4.388716456651047</v>
          </cell>
          <cell r="E7">
            <v>112295.2198</v>
          </cell>
          <cell r="G7">
            <v>0.2248894137719331</v>
          </cell>
        </row>
        <row r="8">
          <cell r="B8">
            <v>8748.378</v>
          </cell>
          <cell r="D8">
            <v>23.483453205300968</v>
          </cell>
          <cell r="E8">
            <v>4581.8255</v>
          </cell>
          <cell r="G8">
            <v>23.677238162116474</v>
          </cell>
        </row>
        <row r="9">
          <cell r="B9">
            <v>6676.104</v>
          </cell>
          <cell r="D9">
            <v>4.981710256880403</v>
          </cell>
          <cell r="E9">
            <v>1328.5131</v>
          </cell>
          <cell r="G9">
            <v>-10.336545437832084</v>
          </cell>
        </row>
        <row r="10">
          <cell r="B10">
            <v>24975.664</v>
          </cell>
          <cell r="D10">
            <v>12.183520622802988</v>
          </cell>
          <cell r="E10">
            <v>11804.3393</v>
          </cell>
          <cell r="G10">
            <v>13.777718425205098</v>
          </cell>
        </row>
        <row r="11">
          <cell r="B11">
            <v>17748.93</v>
          </cell>
          <cell r="D11">
            <v>9.994688950351913</v>
          </cell>
          <cell r="E11">
            <v>4705.6799</v>
          </cell>
          <cell r="G11">
            <v>-5.464689433092075</v>
          </cell>
        </row>
        <row r="12">
          <cell r="B12">
            <v>22896.048</v>
          </cell>
          <cell r="D12">
            <v>-10.305744886192434</v>
          </cell>
          <cell r="E12">
            <v>4723.738</v>
          </cell>
          <cell r="G12">
            <v>-48.32564151465551</v>
          </cell>
        </row>
        <row r="13">
          <cell r="B13">
            <v>36380.6147</v>
          </cell>
          <cell r="D13">
            <v>6.9240486847005025</v>
          </cell>
          <cell r="E13">
            <v>12180.7164</v>
          </cell>
          <cell r="G13">
            <v>-6.698430433592553</v>
          </cell>
        </row>
        <row r="14">
          <cell r="B14">
            <v>26778.03</v>
          </cell>
          <cell r="D14">
            <v>9.72598385872678</v>
          </cell>
          <cell r="E14">
            <v>8321.6268</v>
          </cell>
          <cell r="G14">
            <v>-0.5228153779163272</v>
          </cell>
        </row>
        <row r="15">
          <cell r="B15">
            <v>22408.1631</v>
          </cell>
          <cell r="D15">
            <v>7.436165891586169</v>
          </cell>
          <cell r="E15">
            <v>10635.3226</v>
          </cell>
          <cell r="G15">
            <v>-1.3118317251763707</v>
          </cell>
        </row>
        <row r="16">
          <cell r="B16">
            <v>3860.962</v>
          </cell>
          <cell r="D16">
            <v>9.019789220685787</v>
          </cell>
          <cell r="E16">
            <v>1134.1685</v>
          </cell>
          <cell r="G16">
            <v>-1.1088204627942684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955632</v>
          </cell>
          <cell r="C3">
            <v>4.370163102953413</v>
          </cell>
          <cell r="D3">
            <v>466442</v>
          </cell>
          <cell r="E3">
            <v>-7.210990449401322</v>
          </cell>
        </row>
        <row r="7">
          <cell r="B7">
            <v>8214</v>
          </cell>
          <cell r="C7">
            <v>16.527166974038863</v>
          </cell>
          <cell r="D7">
            <v>5002</v>
          </cell>
          <cell r="E7">
            <v>-23.11712265600984</v>
          </cell>
        </row>
        <row r="8">
          <cell r="B8">
            <v>111680</v>
          </cell>
          <cell r="C8">
            <v>9.37438790300466</v>
          </cell>
          <cell r="D8">
            <v>55551</v>
          </cell>
          <cell r="E8">
            <v>17.372012930761272</v>
          </cell>
        </row>
        <row r="9">
          <cell r="B9">
            <v>19455</v>
          </cell>
          <cell r="C9">
            <v>-4.580901466477016</v>
          </cell>
          <cell r="D9">
            <v>6935</v>
          </cell>
          <cell r="E9">
            <v>-9.00144338013385</v>
          </cell>
        </row>
        <row r="11">
          <cell r="B11">
            <v>90149</v>
          </cell>
          <cell r="C11">
            <v>42.21776992490692</v>
          </cell>
          <cell r="D11">
            <v>33235</v>
          </cell>
          <cell r="E11">
            <v>11.583011583011583</v>
          </cell>
        </row>
        <row r="12">
          <cell r="B12">
            <v>25846</v>
          </cell>
          <cell r="C12">
            <v>-36.57890216671166</v>
          </cell>
          <cell r="D12">
            <v>8454</v>
          </cell>
          <cell r="E12">
            <v>-69.40060807876068</v>
          </cell>
        </row>
        <row r="13">
          <cell r="B13">
            <v>10819</v>
          </cell>
          <cell r="C13">
            <v>-15.118468539149532</v>
          </cell>
          <cell r="D13">
            <v>6576</v>
          </cell>
          <cell r="E13">
            <v>-37.191977077363894</v>
          </cell>
        </row>
        <row r="15">
          <cell r="B15">
            <v>50639</v>
          </cell>
          <cell r="C15">
            <v>11.64785254431608</v>
          </cell>
          <cell r="D15">
            <v>30642</v>
          </cell>
          <cell r="E15">
            <v>21.105050984111926</v>
          </cell>
        </row>
        <row r="16">
          <cell r="B16">
            <v>45902</v>
          </cell>
          <cell r="C16">
            <v>28.214295690064517</v>
          </cell>
          <cell r="D16">
            <v>24128</v>
          </cell>
          <cell r="E16">
            <v>9.141900755416827</v>
          </cell>
        </row>
        <row r="17">
          <cell r="B17">
            <v>44278</v>
          </cell>
          <cell r="C17">
            <v>28.491004062681355</v>
          </cell>
          <cell r="E17">
            <v>23.785895682750535</v>
          </cell>
        </row>
        <row r="18">
          <cell r="B18">
            <v>34544</v>
          </cell>
          <cell r="C18">
            <v>17.93786275179241</v>
          </cell>
          <cell r="D18">
            <v>23465</v>
          </cell>
          <cell r="E18">
            <v>0.6865479510834547</v>
          </cell>
        </row>
        <row r="19">
          <cell r="B19">
            <v>31273</v>
          </cell>
          <cell r="C19">
            <v>3.8625041514447105</v>
          </cell>
          <cell r="D19">
            <v>19802</v>
          </cell>
          <cell r="E19">
            <v>-17.687159662468304</v>
          </cell>
        </row>
        <row r="20">
          <cell r="B20">
            <v>34355</v>
          </cell>
          <cell r="C20">
            <v>2.4818781135339947</v>
          </cell>
          <cell r="D20">
            <v>22878</v>
          </cell>
          <cell r="E20">
            <v>-15.963855421686745</v>
          </cell>
        </row>
      </sheetData>
      <sheetData sheetId="2">
        <row r="6">
          <cell r="B6">
            <v>336530</v>
          </cell>
          <cell r="C6">
            <v>955632</v>
          </cell>
          <cell r="E6">
            <v>4.370163102953415</v>
          </cell>
        </row>
        <row r="7">
          <cell r="B7">
            <v>250581</v>
          </cell>
          <cell r="C7">
            <v>722161</v>
          </cell>
          <cell r="E7">
            <v>18.20934758731546</v>
          </cell>
        </row>
        <row r="8">
          <cell r="B8">
            <v>85949</v>
          </cell>
          <cell r="C8">
            <v>233471</v>
          </cell>
          <cell r="E8">
            <v>-23.377015500441416</v>
          </cell>
        </row>
        <row r="9">
          <cell r="B9">
            <v>173260</v>
          </cell>
          <cell r="C9">
            <v>466442</v>
          </cell>
          <cell r="E9">
            <v>-7.210990449401322</v>
          </cell>
        </row>
        <row r="10">
          <cell r="B10">
            <v>88620</v>
          </cell>
          <cell r="C10">
            <v>236909</v>
          </cell>
          <cell r="E10">
            <v>17.405482018167675</v>
          </cell>
        </row>
        <row r="11">
          <cell r="B11">
            <v>144767</v>
          </cell>
          <cell r="C11">
            <v>438359</v>
          </cell>
          <cell r="E11">
            <v>16.78330993363722</v>
          </cell>
        </row>
        <row r="12">
          <cell r="B12">
            <v>647895</v>
          </cell>
          <cell r="C12">
            <v>1306776</v>
          </cell>
          <cell r="E12">
            <v>21.065484771112732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26933749.852837</v>
          </cell>
          <cell r="D6">
            <v>26001664.502949003</v>
          </cell>
          <cell r="F6">
            <v>14.378500981295295</v>
          </cell>
        </row>
        <row r="7">
          <cell r="C7">
            <v>15717372.018701</v>
          </cell>
          <cell r="D7">
            <v>14409207.269038</v>
          </cell>
          <cell r="F7">
            <v>12.843192398623193</v>
          </cell>
        </row>
        <row r="8">
          <cell r="C8">
            <v>6614390.226565</v>
          </cell>
          <cell r="D8">
            <v>6612433.098492</v>
          </cell>
          <cell r="F8">
            <v>17.58597417229275</v>
          </cell>
        </row>
        <row r="9">
          <cell r="C9">
            <v>4576676.807654</v>
          </cell>
          <cell r="D9">
            <v>4934256.184022</v>
          </cell>
          <cell r="F9">
            <v>15.698639125263213</v>
          </cell>
        </row>
        <row r="10">
          <cell r="C10">
            <v>16719.604843</v>
          </cell>
          <cell r="D10">
            <v>37877.670792</v>
          </cell>
          <cell r="F10">
            <v>-44.38985543298667</v>
          </cell>
        </row>
        <row r="11">
          <cell r="C11">
            <v>14203128.322986</v>
          </cell>
          <cell r="D11">
            <v>13182636.928703</v>
          </cell>
          <cell r="F11">
            <v>27.717128422706992</v>
          </cell>
        </row>
        <row r="12">
          <cell r="C12">
            <v>3642527.581785</v>
          </cell>
          <cell r="D12">
            <v>3540748.6268869997</v>
          </cell>
          <cell r="F12">
            <v>9.78669611814147</v>
          </cell>
        </row>
        <row r="13">
          <cell r="C13">
            <v>10453747.199651</v>
          </cell>
          <cell r="D13">
            <v>9518766.998441001</v>
          </cell>
          <cell r="F13">
            <v>36.149058314491775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3028039.33297022</v>
          </cell>
          <cell r="C5">
            <v>9.334464655680819</v>
          </cell>
        </row>
        <row r="6">
          <cell r="B6">
            <v>1077799.8017975802</v>
          </cell>
          <cell r="C6">
            <v>9.544440000000009</v>
          </cell>
        </row>
        <row r="7">
          <cell r="B7">
            <v>64546.13664891421</v>
          </cell>
          <cell r="C7">
            <v>9.3511</v>
          </cell>
        </row>
        <row r="8">
          <cell r="B8">
            <v>73522.73904546</v>
          </cell>
          <cell r="C8">
            <v>9.800000000000011</v>
          </cell>
        </row>
        <row r="9">
          <cell r="B9">
            <v>260871.14703987382</v>
          </cell>
          <cell r="C9">
            <v>9.397999999999996</v>
          </cell>
        </row>
        <row r="10">
          <cell r="B10">
            <v>264298.783398836</v>
          </cell>
          <cell r="C10">
            <v>10.040000000000006</v>
          </cell>
        </row>
        <row r="11">
          <cell r="B11">
            <v>216415.17752530664</v>
          </cell>
          <cell r="C11">
            <v>-5.5</v>
          </cell>
        </row>
        <row r="12">
          <cell r="B12">
            <v>265549.64844755223</v>
          </cell>
          <cell r="C12">
            <v>10.224000000000018</v>
          </cell>
        </row>
        <row r="13">
          <cell r="B13">
            <v>197400.2932963814</v>
          </cell>
          <cell r="C13">
            <v>-3.157999999999987</v>
          </cell>
        </row>
        <row r="14">
          <cell r="B14">
            <v>181280.91538237844</v>
          </cell>
          <cell r="C14">
            <v>9.588999999999999</v>
          </cell>
        </row>
        <row r="15">
          <cell r="B15">
            <v>282414.07311538607</v>
          </cell>
          <cell r="C15">
            <v>9.539999999999992</v>
          </cell>
        </row>
        <row r="16">
          <cell r="B16">
            <v>55848.95656795838</v>
          </cell>
          <cell r="C16">
            <v>9.539999999999992</v>
          </cell>
        </row>
        <row r="17">
          <cell r="B17">
            <v>25404.238358046958</v>
          </cell>
          <cell r="C17">
            <v>9.689999999999998</v>
          </cell>
        </row>
        <row r="21">
          <cell r="B21">
            <v>3028039.33297022</v>
          </cell>
          <cell r="D21">
            <v>9.334464655680662</v>
          </cell>
        </row>
        <row r="23">
          <cell r="B23">
            <v>2625091.171548995</v>
          </cell>
          <cell r="D23">
            <v>9.130400000000009</v>
          </cell>
        </row>
        <row r="24">
          <cell r="B24">
            <v>402948.16142122494</v>
          </cell>
          <cell r="D24">
            <v>10.682798349376284</v>
          </cell>
        </row>
        <row r="26">
          <cell r="B26">
            <v>2711131.190612401</v>
          </cell>
          <cell r="D26">
            <v>9.200013999999996</v>
          </cell>
        </row>
        <row r="27">
          <cell r="B27">
            <v>316908.14235781925</v>
          </cell>
          <cell r="D27">
            <v>10.498358016130553</v>
          </cell>
        </row>
        <row r="31">
          <cell r="B31">
            <v>643179</v>
          </cell>
          <cell r="C31">
            <v>2.6</v>
          </cell>
        </row>
        <row r="33">
          <cell r="B33">
            <v>76398.7</v>
          </cell>
          <cell r="C33">
            <v>11.5</v>
          </cell>
        </row>
        <row r="34">
          <cell r="B34">
            <v>4917.7</v>
          </cell>
          <cell r="C34">
            <v>12.8</v>
          </cell>
        </row>
        <row r="35">
          <cell r="B35">
            <v>9487.3</v>
          </cell>
          <cell r="C35">
            <v>7.7</v>
          </cell>
        </row>
        <row r="36">
          <cell r="B36">
            <v>46658.4</v>
          </cell>
          <cell r="C36">
            <v>-24.6</v>
          </cell>
        </row>
        <row r="37">
          <cell r="B37">
            <v>2917.8</v>
          </cell>
          <cell r="C37">
            <v>7.5</v>
          </cell>
        </row>
        <row r="38">
          <cell r="B38">
            <v>13635.8</v>
          </cell>
          <cell r="C38">
            <v>7</v>
          </cell>
        </row>
        <row r="39">
          <cell r="B39">
            <v>25431.4</v>
          </cell>
          <cell r="C39">
            <v>10.5</v>
          </cell>
        </row>
        <row r="40">
          <cell r="B40">
            <v>5875.1</v>
          </cell>
          <cell r="C40">
            <v>-48</v>
          </cell>
        </row>
        <row r="41">
          <cell r="B41">
            <v>1246.1</v>
          </cell>
          <cell r="C41">
            <v>-11.6</v>
          </cell>
        </row>
        <row r="42">
          <cell r="B42">
            <v>118.4</v>
          </cell>
          <cell r="C42">
            <v>149.3</v>
          </cell>
        </row>
        <row r="43">
          <cell r="B43">
            <v>212.9</v>
          </cell>
          <cell r="C43">
            <v>8.9</v>
          </cell>
        </row>
        <row r="44">
          <cell r="B44">
            <v>33699.7</v>
          </cell>
          <cell r="C44">
            <v>2.1</v>
          </cell>
        </row>
        <row r="45">
          <cell r="B45">
            <v>27370.4</v>
          </cell>
          <cell r="C45">
            <v>18</v>
          </cell>
        </row>
        <row r="46">
          <cell r="B46">
            <v>7865.6</v>
          </cell>
          <cell r="C46">
            <v>8.7</v>
          </cell>
        </row>
        <row r="47">
          <cell r="B47">
            <v>451.1</v>
          </cell>
          <cell r="C47">
            <v>-8.1</v>
          </cell>
        </row>
        <row r="48">
          <cell r="B48">
            <v>6025.9</v>
          </cell>
          <cell r="C48">
            <v>-5.1</v>
          </cell>
        </row>
        <row r="49">
          <cell r="B49">
            <v>2851.6</v>
          </cell>
          <cell r="C49">
            <v>1.7</v>
          </cell>
        </row>
        <row r="50">
          <cell r="B50">
            <v>151424.7</v>
          </cell>
          <cell r="C50">
            <v>8.2</v>
          </cell>
        </row>
        <row r="51">
          <cell r="B51">
            <v>14451.8</v>
          </cell>
          <cell r="C51">
            <v>10.3</v>
          </cell>
        </row>
        <row r="52">
          <cell r="B52">
            <v>11842.8</v>
          </cell>
          <cell r="C52">
            <v>13.7</v>
          </cell>
        </row>
        <row r="53">
          <cell r="B53">
            <v>179927.7</v>
          </cell>
          <cell r="C53">
            <v>1.9</v>
          </cell>
        </row>
        <row r="54">
          <cell r="B54">
            <v>5706.4</v>
          </cell>
          <cell r="C54">
            <v>14.2</v>
          </cell>
        </row>
        <row r="55">
          <cell r="B55">
            <v>14661.7</v>
          </cell>
          <cell r="C55">
            <v>-0.4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C6">
            <v>3127301</v>
          </cell>
          <cell r="E6">
            <v>12.4</v>
          </cell>
        </row>
        <row r="8">
          <cell r="C8">
            <v>1498845</v>
          </cell>
          <cell r="E8">
            <v>4.6</v>
          </cell>
        </row>
        <row r="9">
          <cell r="C9">
            <v>1628456</v>
          </cell>
          <cell r="E9">
            <v>20.8</v>
          </cell>
        </row>
        <row r="10">
          <cell r="C10">
            <v>1543450</v>
          </cell>
          <cell r="E10">
            <v>25</v>
          </cell>
        </row>
        <row r="12">
          <cell r="C12">
            <v>53494</v>
          </cell>
          <cell r="E12">
            <v>-28.9</v>
          </cell>
        </row>
        <row r="13">
          <cell r="C13">
            <v>3073807</v>
          </cell>
          <cell r="E13">
            <v>13.6</v>
          </cell>
        </row>
        <row r="15">
          <cell r="C15">
            <v>86772</v>
          </cell>
          <cell r="E15">
            <v>-19.4</v>
          </cell>
        </row>
        <row r="16">
          <cell r="C16">
            <v>1118966</v>
          </cell>
          <cell r="E16">
            <v>27.1</v>
          </cell>
        </row>
        <row r="17">
          <cell r="C17">
            <v>1921563</v>
          </cell>
          <cell r="E17">
            <v>7.1</v>
          </cell>
        </row>
        <row r="19">
          <cell r="C19">
            <v>143482</v>
          </cell>
          <cell r="E19">
            <v>12.9</v>
          </cell>
        </row>
        <row r="20">
          <cell r="C20">
            <v>1003840</v>
          </cell>
          <cell r="E20">
            <v>22.2</v>
          </cell>
        </row>
      </sheetData>
      <sheetData sheetId="1">
        <row r="6">
          <cell r="C6">
            <v>429008</v>
          </cell>
          <cell r="E6">
            <v>70</v>
          </cell>
        </row>
        <row r="7">
          <cell r="C7">
            <v>523823</v>
          </cell>
          <cell r="E7">
            <v>22.5</v>
          </cell>
        </row>
        <row r="8">
          <cell r="C8">
            <v>220535</v>
          </cell>
          <cell r="E8">
            <v>29.7</v>
          </cell>
        </row>
        <row r="11">
          <cell r="C11">
            <v>357103</v>
          </cell>
          <cell r="E11">
            <v>58.6</v>
          </cell>
        </row>
        <row r="12">
          <cell r="C12">
            <v>294162</v>
          </cell>
          <cell r="E12">
            <v>2.5</v>
          </cell>
        </row>
        <row r="13">
          <cell r="C13">
            <v>851193</v>
          </cell>
          <cell r="E13">
            <v>-5.2</v>
          </cell>
        </row>
        <row r="14">
          <cell r="C14">
            <v>290229</v>
          </cell>
          <cell r="E14">
            <v>16.2</v>
          </cell>
        </row>
        <row r="16">
          <cell r="C16">
            <v>2268552</v>
          </cell>
          <cell r="E16">
            <v>30.1</v>
          </cell>
        </row>
        <row r="17">
          <cell r="C17">
            <v>154716</v>
          </cell>
          <cell r="E17">
            <v>-50.2</v>
          </cell>
        </row>
        <row r="18">
          <cell r="C18">
            <v>535520</v>
          </cell>
          <cell r="E18">
            <v>20</v>
          </cell>
        </row>
        <row r="19">
          <cell r="C19">
            <v>168513</v>
          </cell>
          <cell r="E19">
            <v>-40.1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海关3"/>
    </sheetNames>
    <sheetDataSet>
      <sheetData sheetId="0">
        <row r="7">
          <cell r="G7">
            <v>542024.1169</v>
          </cell>
          <cell r="H7">
            <v>218.3092</v>
          </cell>
          <cell r="M7">
            <v>319315.9427</v>
          </cell>
          <cell r="N7">
            <v>216.1602</v>
          </cell>
          <cell r="S7">
            <v>222708.1742</v>
          </cell>
          <cell r="T7">
            <v>221.4419</v>
          </cell>
        </row>
        <row r="8">
          <cell r="G8">
            <v>530235.6927</v>
          </cell>
          <cell r="H8">
            <v>245.9693</v>
          </cell>
        </row>
        <row r="9">
          <cell r="G9">
            <v>617.5791</v>
          </cell>
          <cell r="H9">
            <v>0.8243</v>
          </cell>
        </row>
        <row r="10">
          <cell r="G10">
            <v>2192.3792</v>
          </cell>
          <cell r="H10">
            <v>-86.6379</v>
          </cell>
        </row>
        <row r="11">
          <cell r="G11">
            <v>2639.6524</v>
          </cell>
          <cell r="H11" t="str">
            <v>. </v>
          </cell>
        </row>
        <row r="12">
          <cell r="G12">
            <v>5855.7379</v>
          </cell>
          <cell r="H12" t="str">
            <v>. </v>
          </cell>
        </row>
        <row r="13">
          <cell r="H13" t="str">
            <v>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532879.5173</v>
          </cell>
          <cell r="H8">
            <v>226.1794</v>
          </cell>
        </row>
        <row r="9">
          <cell r="G9">
            <v>785.439</v>
          </cell>
          <cell r="H9">
            <v>-44.3714</v>
          </cell>
        </row>
        <row r="10">
          <cell r="G10">
            <v>3681.3318</v>
          </cell>
          <cell r="H10">
            <v>134.1245</v>
          </cell>
        </row>
        <row r="11">
          <cell r="G11">
            <v>4677.6744</v>
          </cell>
          <cell r="H11">
            <v>19.0904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99.67254133</v>
          </cell>
          <cell r="D11">
            <v>101.23273441</v>
          </cell>
          <cell r="E11">
            <v>101.04003595</v>
          </cell>
        </row>
        <row r="12">
          <cell r="C12">
            <v>99.08473307</v>
          </cell>
          <cell r="D12">
            <v>102.31720139</v>
          </cell>
          <cell r="E12">
            <v>101.6533789</v>
          </cell>
        </row>
        <row r="19">
          <cell r="C19">
            <v>100.15627757</v>
          </cell>
          <cell r="D19">
            <v>100.30473095</v>
          </cell>
          <cell r="E19">
            <v>100.22971617</v>
          </cell>
        </row>
        <row r="20">
          <cell r="C20">
            <v>100.74032887</v>
          </cell>
          <cell r="D20">
            <v>102.254435</v>
          </cell>
          <cell r="E20">
            <v>101.78565768</v>
          </cell>
        </row>
        <row r="21">
          <cell r="C21">
            <v>99.0522176</v>
          </cell>
          <cell r="D21">
            <v>99.81824232</v>
          </cell>
          <cell r="E21">
            <v>100.33750971</v>
          </cell>
        </row>
        <row r="22">
          <cell r="C22">
            <v>98.88102209</v>
          </cell>
          <cell r="D22">
            <v>100.56808586</v>
          </cell>
          <cell r="E22">
            <v>101.10895263</v>
          </cell>
        </row>
        <row r="23">
          <cell r="C23">
            <v>99.82554915</v>
          </cell>
          <cell r="D23">
            <v>99.99778337</v>
          </cell>
          <cell r="E23">
            <v>100.09463109</v>
          </cell>
        </row>
        <row r="24">
          <cell r="C24">
            <v>100.12112777</v>
          </cell>
          <cell r="D24">
            <v>100.22758161</v>
          </cell>
          <cell r="E24">
            <v>100.15506654</v>
          </cell>
        </row>
        <row r="25">
          <cell r="C25">
            <v>100.20743842</v>
          </cell>
          <cell r="D25">
            <v>99.34172368</v>
          </cell>
          <cell r="E25">
            <v>99.26564941</v>
          </cell>
        </row>
        <row r="26">
          <cell r="C26">
            <v>99.47923282</v>
          </cell>
          <cell r="D26">
            <v>101.31094095</v>
          </cell>
          <cell r="E26">
            <v>101.31843928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5" sqref="I5"/>
    </sheetView>
  </sheetViews>
  <sheetFormatPr defaultColWidth="9.140625" defaultRowHeight="14.25"/>
  <cols>
    <col min="1" max="1" width="23.8515625" style="278" bestFit="1" customWidth="1"/>
    <col min="2" max="2" width="9.140625" style="278" customWidth="1"/>
    <col min="3" max="3" width="15.8515625" style="278" customWidth="1"/>
    <col min="4" max="4" width="20.140625" style="278" customWidth="1"/>
    <col min="5" max="5" width="15.00390625" style="278" customWidth="1"/>
    <col min="6" max="7" width="9.140625" style="22" customWidth="1"/>
    <col min="8" max="11" width="8.421875" style="22" customWidth="1"/>
    <col min="12" max="16384" width="9.140625" style="22" customWidth="1"/>
  </cols>
  <sheetData>
    <row r="1" spans="1:5" ht="35.25" customHeight="1">
      <c r="A1" s="426" t="s">
        <v>310</v>
      </c>
      <c r="B1" s="426"/>
      <c r="C1" s="426"/>
      <c r="D1" s="426"/>
      <c r="E1" s="426"/>
    </row>
    <row r="2" spans="1:5" ht="35.25" customHeight="1">
      <c r="A2" s="261"/>
      <c r="B2" s="261"/>
      <c r="C2" s="261"/>
      <c r="D2" s="261"/>
      <c r="E2" s="261"/>
    </row>
    <row r="3" spans="1:5" ht="35.25" customHeight="1">
      <c r="A3" s="262" t="s">
        <v>311</v>
      </c>
      <c r="B3" s="263" t="s">
        <v>312</v>
      </c>
      <c r="C3" s="263" t="s">
        <v>313</v>
      </c>
      <c r="D3" s="263" t="s">
        <v>314</v>
      </c>
      <c r="E3" s="264" t="s">
        <v>315</v>
      </c>
    </row>
    <row r="4" spans="1:5" ht="35.25" customHeight="1">
      <c r="A4" s="262" t="s">
        <v>316</v>
      </c>
      <c r="B4" s="263" t="s">
        <v>317</v>
      </c>
      <c r="C4" s="265" t="s">
        <v>318</v>
      </c>
      <c r="D4" s="266" t="s">
        <v>319</v>
      </c>
      <c r="E4" s="266" t="s">
        <v>319</v>
      </c>
    </row>
    <row r="5" spans="1:5" ht="35.25" customHeight="1">
      <c r="A5" s="262" t="s">
        <v>320</v>
      </c>
      <c r="B5" s="263" t="s">
        <v>317</v>
      </c>
      <c r="C5" s="267" t="s">
        <v>321</v>
      </c>
      <c r="D5" s="268">
        <v>0.075</v>
      </c>
      <c r="E5" s="268">
        <v>0.075</v>
      </c>
    </row>
    <row r="6" spans="1:5" ht="35.25" customHeight="1">
      <c r="A6" s="262" t="s">
        <v>322</v>
      </c>
      <c r="B6" s="263" t="s">
        <v>317</v>
      </c>
      <c r="C6" s="267" t="s">
        <v>321</v>
      </c>
      <c r="D6" s="268">
        <v>0.115</v>
      </c>
      <c r="E6" s="268">
        <v>0.13</v>
      </c>
    </row>
    <row r="7" spans="1:5" ht="35.25" customHeight="1">
      <c r="A7" s="262" t="s">
        <v>323</v>
      </c>
      <c r="B7" s="263" t="s">
        <v>317</v>
      </c>
      <c r="C7" s="267" t="s">
        <v>321</v>
      </c>
      <c r="D7" s="268">
        <v>0.105</v>
      </c>
      <c r="E7" s="268">
        <v>0.115</v>
      </c>
    </row>
    <row r="8" spans="1:5" ht="35.25" customHeight="1">
      <c r="A8" s="262" t="s">
        <v>324</v>
      </c>
      <c r="B8" s="263" t="s">
        <v>317</v>
      </c>
      <c r="C8" s="269" t="s">
        <v>325</v>
      </c>
      <c r="D8" s="270">
        <v>0.15</v>
      </c>
      <c r="E8" s="271" t="s">
        <v>321</v>
      </c>
    </row>
    <row r="9" spans="1:5" ht="35.25" customHeight="1">
      <c r="A9" s="262" t="s">
        <v>326</v>
      </c>
      <c r="B9" s="263" t="s">
        <v>317</v>
      </c>
      <c r="C9" s="272" t="s">
        <v>327</v>
      </c>
      <c r="D9" s="271" t="s">
        <v>328</v>
      </c>
      <c r="E9" s="271" t="s">
        <v>329</v>
      </c>
    </row>
    <row r="10" spans="1:5" ht="35.25" customHeight="1">
      <c r="A10" s="262" t="s">
        <v>330</v>
      </c>
      <c r="B10" s="263" t="s">
        <v>317</v>
      </c>
      <c r="C10" s="273" t="s">
        <v>321</v>
      </c>
      <c r="D10" s="271" t="s">
        <v>331</v>
      </c>
      <c r="E10" s="270">
        <v>0.09</v>
      </c>
    </row>
    <row r="11" spans="1:5" ht="35.25" customHeight="1">
      <c r="A11" s="262" t="s">
        <v>332</v>
      </c>
      <c r="B11" s="263" t="s">
        <v>317</v>
      </c>
      <c r="C11" s="309" t="s">
        <v>345</v>
      </c>
      <c r="D11" s="274" t="s">
        <v>333</v>
      </c>
      <c r="E11" s="274" t="s">
        <v>334</v>
      </c>
    </row>
    <row r="12" spans="1:5" ht="35.25" customHeight="1">
      <c r="A12" s="262" t="s">
        <v>335</v>
      </c>
      <c r="B12" s="263" t="s">
        <v>336</v>
      </c>
      <c r="C12" s="267" t="s">
        <v>337</v>
      </c>
      <c r="D12" s="271" t="s">
        <v>338</v>
      </c>
      <c r="E12" s="271" t="s">
        <v>339</v>
      </c>
    </row>
    <row r="13" spans="1:5" ht="35.25" customHeight="1">
      <c r="A13" s="262" t="s">
        <v>340</v>
      </c>
      <c r="B13" s="263" t="s">
        <v>317</v>
      </c>
      <c r="C13" s="275" t="s">
        <v>341</v>
      </c>
      <c r="D13" s="271" t="s">
        <v>342</v>
      </c>
      <c r="E13" s="271" t="s">
        <v>321</v>
      </c>
    </row>
    <row r="14" spans="1:5" ht="35.25" customHeight="1">
      <c r="A14" s="262" t="s">
        <v>343</v>
      </c>
      <c r="B14" s="263" t="s">
        <v>317</v>
      </c>
      <c r="C14" s="276" t="s">
        <v>344</v>
      </c>
      <c r="D14" s="277" t="s">
        <v>344</v>
      </c>
      <c r="E14" s="277" t="s">
        <v>321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H8" sqref="H8"/>
    </sheetView>
  </sheetViews>
  <sheetFormatPr defaultColWidth="9.140625" defaultRowHeight="14.25"/>
  <cols>
    <col min="1" max="1" width="29.140625" style="0" customWidth="1"/>
    <col min="2" max="2" width="13.8515625" style="61" customWidth="1"/>
    <col min="3" max="3" width="22.14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453" t="s">
        <v>26</v>
      </c>
      <c r="B1" s="453"/>
      <c r="C1" s="453"/>
      <c r="D1" s="453"/>
      <c r="E1" s="62"/>
      <c r="F1" s="62"/>
    </row>
    <row r="2" spans="1:6" ht="18.75">
      <c r="A2" s="95"/>
      <c r="B2" s="106"/>
      <c r="C2" s="95"/>
      <c r="D2" s="109" t="s">
        <v>53</v>
      </c>
      <c r="E2" s="60"/>
      <c r="F2" s="60"/>
    </row>
    <row r="3" spans="1:4" ht="36.75" customHeight="1">
      <c r="A3" s="151" t="s">
        <v>211</v>
      </c>
      <c r="B3" s="110" t="s">
        <v>114</v>
      </c>
      <c r="C3" s="260" t="s">
        <v>349</v>
      </c>
      <c r="D3" s="99" t="s">
        <v>127</v>
      </c>
    </row>
    <row r="4" spans="1:4" s="7" customFormat="1" ht="28.5" customHeight="1">
      <c r="A4" s="107" t="s">
        <v>116</v>
      </c>
      <c r="B4" s="198" t="s">
        <v>115</v>
      </c>
      <c r="C4" s="316">
        <f>'[12]1、X40034_2018年3月'!D5/10000</f>
        <v>29.0229</v>
      </c>
      <c r="D4" s="315">
        <f>'[12]1、X40034_2018年3月'!F5</f>
        <v>16.15</v>
      </c>
    </row>
    <row r="5" spans="1:7" ht="28.5" customHeight="1">
      <c r="A5" s="108" t="s">
        <v>112</v>
      </c>
      <c r="B5" s="199" t="s">
        <v>115</v>
      </c>
      <c r="C5" s="316">
        <f>'[12]1、X40034_2018年3月'!D6/10000</f>
        <v>21.2156</v>
      </c>
      <c r="D5" s="315">
        <f>'[12]1、X40034_2018年3月'!F6</f>
        <v>15.37</v>
      </c>
      <c r="F5" s="7"/>
      <c r="G5" s="7"/>
    </row>
    <row r="6" spans="1:7" ht="28.5" customHeight="1">
      <c r="A6" s="108" t="s">
        <v>113</v>
      </c>
      <c r="B6" s="200" t="s">
        <v>115</v>
      </c>
      <c r="C6" s="316">
        <f>'[12]1、X40034_2018年3月'!D7/10000</f>
        <v>2.6719</v>
      </c>
      <c r="D6" s="315">
        <f>'[12]1、X40034_2018年3月'!F7</f>
        <v>56.42</v>
      </c>
      <c r="F6" s="7"/>
      <c r="G6" s="7"/>
    </row>
    <row r="7" spans="1:4" s="7" customFormat="1" ht="28.5" customHeight="1">
      <c r="A7" s="92" t="s">
        <v>119</v>
      </c>
      <c r="B7" s="201" t="s">
        <v>118</v>
      </c>
      <c r="C7" s="316">
        <f>'[12]1、X40034_2018年3月'!D8/10000</f>
        <v>90.8217</v>
      </c>
      <c r="D7" s="315">
        <f>'[12]1、X40034_2018年3月'!F8</f>
        <v>30.05</v>
      </c>
    </row>
    <row r="8" spans="1:7" ht="28.5" customHeight="1">
      <c r="A8" s="108" t="s">
        <v>112</v>
      </c>
      <c r="B8" s="200" t="s">
        <v>118</v>
      </c>
      <c r="C8" s="316">
        <f>'[12]1、X40034_2018年3月'!D9/10000</f>
        <v>80.6665</v>
      </c>
      <c r="D8" s="315">
        <f>'[12]1、X40034_2018年3月'!F9</f>
        <v>20.74</v>
      </c>
      <c r="F8" s="7"/>
      <c r="G8" s="7"/>
    </row>
    <row r="9" spans="1:7" ht="28.5" customHeight="1">
      <c r="A9" s="92" t="s">
        <v>120</v>
      </c>
      <c r="B9" s="201" t="s">
        <v>121</v>
      </c>
      <c r="C9" s="316">
        <f>'[12]1、X40034_2018年3月'!D10/10000</f>
        <v>55.2901</v>
      </c>
      <c r="D9" s="315">
        <f>'[12]1、X40034_2018年3月'!F10</f>
        <v>58.92</v>
      </c>
      <c r="F9" s="7"/>
      <c r="G9" s="7"/>
    </row>
    <row r="10" spans="1:4" s="7" customFormat="1" ht="28.5" customHeight="1">
      <c r="A10" s="108" t="s">
        <v>112</v>
      </c>
      <c r="B10" s="200" t="s">
        <v>121</v>
      </c>
      <c r="C10" s="316">
        <f>'[12]1、X40034_2018年3月'!D11/10000</f>
        <v>39.9506</v>
      </c>
      <c r="D10" s="315">
        <f>'[12]1、X40034_2018年3月'!F11</f>
        <v>24.61</v>
      </c>
    </row>
    <row r="11" spans="1:8" ht="28.5" customHeight="1">
      <c r="A11" s="152" t="s">
        <v>122</v>
      </c>
      <c r="B11" s="201" t="s">
        <v>117</v>
      </c>
      <c r="C11" s="316">
        <f>'[12]1、X40034_2018年3月'!D12/10000</f>
        <v>1479.1435</v>
      </c>
      <c r="D11" s="315">
        <f>'[12]1、X40034_2018年3月'!F12</f>
        <v>14.71</v>
      </c>
      <c r="F11" s="7"/>
      <c r="G11" s="7"/>
      <c r="H11" s="7"/>
    </row>
    <row r="12" spans="1:8" ht="28.5" customHeight="1">
      <c r="A12" s="108" t="s">
        <v>112</v>
      </c>
      <c r="B12" s="200" t="s">
        <v>117</v>
      </c>
      <c r="C12" s="316">
        <f>'[12]1、X40034_2018年3月'!D13/10000</f>
        <v>1130.7151</v>
      </c>
      <c r="D12" s="315">
        <f>'[12]1、X40034_2018年3月'!F13</f>
        <v>14.52</v>
      </c>
      <c r="F12" s="7"/>
      <c r="G12" s="7"/>
      <c r="H12" s="7"/>
    </row>
    <row r="13" spans="1:4" s="7" customFormat="1" ht="28.5" customHeight="1">
      <c r="A13" s="152" t="s">
        <v>123</v>
      </c>
      <c r="B13" s="201" t="s">
        <v>117</v>
      </c>
      <c r="C13" s="316">
        <f>'[12]1、X40034_2018年3月'!D14/10000</f>
        <v>86.428</v>
      </c>
      <c r="D13" s="315">
        <f>'[12]1、X40034_2018年3月'!F14</f>
        <v>-9.75</v>
      </c>
    </row>
    <row r="14" spans="1:8" ht="28.5" customHeight="1">
      <c r="A14" s="108" t="s">
        <v>112</v>
      </c>
      <c r="B14" s="200" t="s">
        <v>117</v>
      </c>
      <c r="C14" s="316">
        <f>'[12]1、X40034_2018年3月'!D15/10000</f>
        <v>61.5171</v>
      </c>
      <c r="D14" s="315">
        <f>'[12]1、X40034_2018年3月'!F15</f>
        <v>-20.72</v>
      </c>
      <c r="F14" s="7"/>
      <c r="G14" s="7"/>
      <c r="H14" s="7"/>
    </row>
    <row r="15" spans="1:8" ht="28.5" customHeight="1">
      <c r="A15" s="152" t="s">
        <v>124</v>
      </c>
      <c r="B15" s="201" t="s">
        <v>117</v>
      </c>
      <c r="C15" s="316">
        <f>'[12]1、X40034_2018年3月'!D16/10000</f>
        <v>29.9077</v>
      </c>
      <c r="D15" s="315">
        <f>'[12]1、X40034_2018年3月'!F16</f>
        <v>-14.93</v>
      </c>
      <c r="F15" s="7"/>
      <c r="G15" s="7"/>
      <c r="H15" s="7"/>
    </row>
    <row r="16" spans="1:7" ht="28.5" customHeight="1">
      <c r="A16" s="108" t="s">
        <v>112</v>
      </c>
      <c r="B16" s="200" t="s">
        <v>117</v>
      </c>
      <c r="C16" s="316">
        <f>'[12]1、X40034_2018年3月'!D17/10000</f>
        <v>23.4987</v>
      </c>
      <c r="D16" s="315">
        <f>'[12]1、X40034_2018年3月'!F17</f>
        <v>-23.73</v>
      </c>
      <c r="F16" s="7"/>
      <c r="G16" s="7"/>
    </row>
    <row r="17" spans="1:7" ht="28.5" customHeight="1">
      <c r="A17" s="152" t="s">
        <v>125</v>
      </c>
      <c r="B17" s="201" t="s">
        <v>117</v>
      </c>
      <c r="C17" s="316">
        <f>'[12]1、X40034_2018年3月'!D22/10000</f>
        <v>147.3354</v>
      </c>
      <c r="D17" s="315">
        <f>'[12]1、X40034_2018年3月'!F22</f>
        <v>-36.5</v>
      </c>
      <c r="F17" s="7"/>
      <c r="G17" s="7"/>
    </row>
    <row r="18" spans="1:7" ht="28.5" customHeight="1">
      <c r="A18" s="93" t="s">
        <v>112</v>
      </c>
      <c r="B18" s="202" t="s">
        <v>117</v>
      </c>
      <c r="C18" s="317">
        <f>'[12]1、X40034_2018年3月'!D23/10000</f>
        <v>85.0686</v>
      </c>
      <c r="D18" s="318">
        <f>'[12]1、X40034_2018年3月'!F23</f>
        <v>-44.39</v>
      </c>
      <c r="F18" s="7"/>
      <c r="G18" s="7"/>
    </row>
    <row r="19" spans="1:4" ht="18.75">
      <c r="A19" s="95"/>
      <c r="B19" s="106"/>
      <c r="C19" s="95"/>
      <c r="D19" s="95"/>
    </row>
    <row r="20" spans="1:4" ht="18.75">
      <c r="A20" s="95"/>
      <c r="B20" s="106"/>
      <c r="C20" s="95"/>
      <c r="D20" s="95"/>
    </row>
    <row r="21" spans="1:4" ht="18.75">
      <c r="A21" s="95"/>
      <c r="B21" s="106"/>
      <c r="C21" s="95"/>
      <c r="D21" s="95"/>
    </row>
    <row r="22" spans="1:4" ht="18.75">
      <c r="A22" s="95"/>
      <c r="B22" s="106"/>
      <c r="C22" s="95"/>
      <c r="D22" s="95"/>
    </row>
    <row r="23" spans="1:4" ht="18.75">
      <c r="A23" s="95"/>
      <c r="B23" s="106"/>
      <c r="C23" s="95"/>
      <c r="D23" s="95"/>
    </row>
    <row r="24" spans="1:4" ht="18.75">
      <c r="A24" s="95"/>
      <c r="B24" s="106"/>
      <c r="C24" s="95"/>
      <c r="D24" s="95"/>
    </row>
    <row r="25" spans="1:4" ht="18.75">
      <c r="A25" s="95"/>
      <c r="B25" s="106"/>
      <c r="C25" s="95"/>
      <c r="D25" s="95"/>
    </row>
    <row r="26" spans="1:4" ht="18.75">
      <c r="A26" s="95"/>
      <c r="B26" s="106"/>
      <c r="C26" s="95"/>
      <c r="D26" s="95"/>
    </row>
    <row r="27" spans="1:4" ht="18.75">
      <c r="A27" s="95"/>
      <c r="B27" s="106"/>
      <c r="C27" s="95"/>
      <c r="D27" s="95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9" sqref="F9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454" t="s">
        <v>183</v>
      </c>
      <c r="B1" s="455"/>
      <c r="C1" s="455"/>
    </row>
    <row r="2" spans="1:3" ht="14.25">
      <c r="A2" s="63"/>
      <c r="B2" s="63"/>
      <c r="C2" s="63"/>
    </row>
    <row r="3" spans="1:3" ht="18.75">
      <c r="A3" s="456"/>
      <c r="B3" s="456"/>
      <c r="C3" s="117" t="s">
        <v>138</v>
      </c>
    </row>
    <row r="4" spans="1:3" ht="24" customHeight="1">
      <c r="A4" s="146" t="s">
        <v>207</v>
      </c>
      <c r="B4" s="118" t="s">
        <v>128</v>
      </c>
      <c r="C4" s="119" t="s">
        <v>91</v>
      </c>
    </row>
    <row r="5" spans="1:3" ht="24.75" customHeight="1">
      <c r="A5" s="161" t="s">
        <v>200</v>
      </c>
      <c r="B5" s="227">
        <f>'[5]Sheet1'!B21/10000</f>
        <v>302.803933297022</v>
      </c>
      <c r="C5" s="228">
        <f>ROUND('[5]Sheet1'!D21,1)</f>
        <v>9.3</v>
      </c>
    </row>
    <row r="6" spans="1:3" ht="24.75" customHeight="1">
      <c r="A6" s="112" t="s">
        <v>184</v>
      </c>
      <c r="B6" s="229"/>
      <c r="C6" s="230"/>
    </row>
    <row r="7" spans="1:3" ht="24.75" customHeight="1">
      <c r="A7" s="113" t="s">
        <v>142</v>
      </c>
      <c r="B7" s="229">
        <f>'[5]Sheet1'!B23/10000</f>
        <v>262.5091171548995</v>
      </c>
      <c r="C7" s="230">
        <f>ROUND('[5]Sheet1'!D23,1)</f>
        <v>9.1</v>
      </c>
    </row>
    <row r="8" spans="1:3" ht="24.75" customHeight="1">
      <c r="A8" s="113" t="s">
        <v>143</v>
      </c>
      <c r="B8" s="229">
        <f>'[5]Sheet1'!B24/10000</f>
        <v>40.29481614212249</v>
      </c>
      <c r="C8" s="230">
        <f>ROUND('[5]Sheet1'!D24,1)</f>
        <v>10.7</v>
      </c>
    </row>
    <row r="9" spans="1:3" ht="24.75" customHeight="1">
      <c r="A9" s="112" t="s">
        <v>185</v>
      </c>
      <c r="B9" s="229"/>
      <c r="C9" s="230"/>
    </row>
    <row r="10" spans="1:3" ht="24.75" customHeight="1">
      <c r="A10" s="113" t="s">
        <v>144</v>
      </c>
      <c r="B10" s="229">
        <f>'[5]Sheet1'!B26/10000</f>
        <v>271.11311906124007</v>
      </c>
      <c r="C10" s="230">
        <f>ROUND('[5]Sheet1'!D26,1)</f>
        <v>9.2</v>
      </c>
    </row>
    <row r="11" spans="1:3" ht="24.75" customHeight="1">
      <c r="A11" s="113" t="s">
        <v>145</v>
      </c>
      <c r="B11" s="229">
        <f>'[5]Sheet1'!B27/10000</f>
        <v>31.690814235781925</v>
      </c>
      <c r="C11" s="230">
        <f>ROUND('[5]Sheet1'!D27,1)</f>
        <v>10.5</v>
      </c>
    </row>
    <row r="12" spans="1:3" ht="24.75" customHeight="1">
      <c r="A12" s="114"/>
      <c r="B12" s="231"/>
      <c r="C12" s="232"/>
    </row>
    <row r="13" spans="1:4" ht="24.75" customHeight="1">
      <c r="A13" s="114" t="s">
        <v>201</v>
      </c>
      <c r="B13" s="233"/>
      <c r="C13" s="234"/>
      <c r="D13" s="1"/>
    </row>
    <row r="14" spans="1:3" ht="24.75" customHeight="1">
      <c r="A14" s="115" t="s">
        <v>173</v>
      </c>
      <c r="B14" s="257">
        <v>1209.26</v>
      </c>
      <c r="C14" s="219">
        <v>5.05</v>
      </c>
    </row>
    <row r="15" spans="1:3" ht="24.75" customHeight="1">
      <c r="A15" s="115" t="s">
        <v>174</v>
      </c>
      <c r="B15" s="257">
        <v>7.63</v>
      </c>
      <c r="C15" s="219">
        <v>34.7</v>
      </c>
    </row>
    <row r="16" spans="1:3" ht="24.75" customHeight="1">
      <c r="A16" s="115" t="s">
        <v>175</v>
      </c>
      <c r="B16" s="257">
        <v>104.32</v>
      </c>
      <c r="C16" s="219">
        <v>2.61</v>
      </c>
    </row>
    <row r="17" spans="1:3" ht="24.75" customHeight="1">
      <c r="A17" s="116" t="s">
        <v>176</v>
      </c>
      <c r="B17" s="258">
        <v>3574.29</v>
      </c>
      <c r="C17" s="259">
        <v>36.48</v>
      </c>
    </row>
    <row r="18" spans="1:3" ht="18.75">
      <c r="A18" s="203" t="s">
        <v>306</v>
      </c>
      <c r="B18" s="111"/>
      <c r="C18" s="111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9">
      <selection activeCell="C5" sqref="C5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457" t="s">
        <v>170</v>
      </c>
      <c r="B1" s="457"/>
      <c r="C1" s="457"/>
    </row>
    <row r="2" spans="1:3" ht="6.75" customHeight="1">
      <c r="A2" s="64"/>
      <c r="B2" s="64"/>
      <c r="C2" s="64"/>
    </row>
    <row r="3" spans="1:3" ht="15.75" customHeight="1">
      <c r="A3" s="120"/>
      <c r="B3" s="458" t="s">
        <v>138</v>
      </c>
      <c r="C3" s="458"/>
    </row>
    <row r="4" spans="1:3" ht="32.25" customHeight="1">
      <c r="A4" s="145" t="s">
        <v>207</v>
      </c>
      <c r="B4" s="118" t="s">
        <v>128</v>
      </c>
      <c r="C4" s="119" t="s">
        <v>91</v>
      </c>
    </row>
    <row r="5" spans="1:3" ht="18.75">
      <c r="A5" s="121" t="s">
        <v>146</v>
      </c>
      <c r="B5" s="237">
        <f>'[5]Sheet1'!$B31/10000</f>
        <v>64.3179</v>
      </c>
      <c r="C5" s="238">
        <f>ROUND('[5]Sheet1'!$C$31,1)</f>
        <v>2.6</v>
      </c>
    </row>
    <row r="6" spans="1:3" ht="21" customHeight="1">
      <c r="A6" s="121" t="s">
        <v>147</v>
      </c>
      <c r="B6" s="237">
        <f>'[5]Sheet1'!$B33/10000</f>
        <v>7.639869999999999</v>
      </c>
      <c r="C6" s="239">
        <f>ROUND('[5]Sheet1'!$C33,1)</f>
        <v>11.5</v>
      </c>
    </row>
    <row r="7" spans="1:3" ht="21" customHeight="1">
      <c r="A7" s="121" t="s">
        <v>148</v>
      </c>
      <c r="B7" s="237">
        <f>'[5]Sheet1'!$B34/10000</f>
        <v>0.49177</v>
      </c>
      <c r="C7" s="239">
        <f>ROUND('[5]Sheet1'!$C34,1)</f>
        <v>12.8</v>
      </c>
    </row>
    <row r="8" spans="1:3" ht="21" customHeight="1">
      <c r="A8" s="121" t="s">
        <v>149</v>
      </c>
      <c r="B8" s="237">
        <f>'[5]Sheet1'!$B35/10000</f>
        <v>0.94873</v>
      </c>
      <c r="C8" s="239">
        <f>ROUND('[5]Sheet1'!$C35,1)</f>
        <v>7.7</v>
      </c>
    </row>
    <row r="9" spans="1:3" ht="21" customHeight="1">
      <c r="A9" s="121" t="s">
        <v>150</v>
      </c>
      <c r="B9" s="237">
        <f>'[5]Sheet1'!$B36/10000</f>
        <v>4.66584</v>
      </c>
      <c r="C9" s="239">
        <f>ROUND('[5]Sheet1'!$C36,1)</f>
        <v>-24.6</v>
      </c>
    </row>
    <row r="10" spans="1:3" ht="21" customHeight="1">
      <c r="A10" s="121" t="s">
        <v>151</v>
      </c>
      <c r="B10" s="237">
        <f>'[5]Sheet1'!$B37/10000</f>
        <v>0.29178000000000004</v>
      </c>
      <c r="C10" s="239">
        <f>ROUND('[5]Sheet1'!$C37,1)</f>
        <v>7.5</v>
      </c>
    </row>
    <row r="11" spans="1:3" ht="21" customHeight="1">
      <c r="A11" s="121" t="s">
        <v>152</v>
      </c>
      <c r="B11" s="237">
        <f>'[5]Sheet1'!$B38/10000</f>
        <v>1.36358</v>
      </c>
      <c r="C11" s="239">
        <f>ROUND('[5]Sheet1'!$C38,1)</f>
        <v>7</v>
      </c>
    </row>
    <row r="12" spans="1:3" ht="21" customHeight="1">
      <c r="A12" s="121" t="s">
        <v>153</v>
      </c>
      <c r="B12" s="237">
        <f>'[5]Sheet1'!$B39/10000</f>
        <v>2.54314</v>
      </c>
      <c r="C12" s="239">
        <f>ROUND('[5]Sheet1'!$C39,1)</f>
        <v>10.5</v>
      </c>
    </row>
    <row r="13" spans="1:3" ht="21" customHeight="1">
      <c r="A13" s="121" t="s">
        <v>154</v>
      </c>
      <c r="B13" s="237">
        <f>'[5]Sheet1'!$B40/10000</f>
        <v>0.5875100000000001</v>
      </c>
      <c r="C13" s="239">
        <f>ROUND('[5]Sheet1'!$C40,1)</f>
        <v>-48</v>
      </c>
    </row>
    <row r="14" spans="1:3" ht="21" customHeight="1">
      <c r="A14" s="121" t="s">
        <v>155</v>
      </c>
      <c r="B14" s="237">
        <f>'[5]Sheet1'!$B41/10000</f>
        <v>0.12460999999999998</v>
      </c>
      <c r="C14" s="239">
        <f>ROUND('[5]Sheet1'!$C41,1)</f>
        <v>-11.6</v>
      </c>
    </row>
    <row r="15" spans="1:3" ht="21" customHeight="1">
      <c r="A15" s="121" t="s">
        <v>156</v>
      </c>
      <c r="B15" s="237">
        <f>'[5]Sheet1'!$B42/10000</f>
        <v>0.01184</v>
      </c>
      <c r="C15" s="239">
        <f>ROUND('[5]Sheet1'!$C42,1)</f>
        <v>149.3</v>
      </c>
    </row>
    <row r="16" spans="1:3" ht="21" customHeight="1">
      <c r="A16" s="121" t="s">
        <v>157</v>
      </c>
      <c r="B16" s="237">
        <f>'[5]Sheet1'!$B43/10000</f>
        <v>0.02129</v>
      </c>
      <c r="C16" s="239">
        <f>ROUND('[5]Sheet1'!$C43,1)</f>
        <v>8.9</v>
      </c>
    </row>
    <row r="17" spans="1:3" ht="21" customHeight="1">
      <c r="A17" s="121" t="s">
        <v>158</v>
      </c>
      <c r="B17" s="237">
        <f>'[5]Sheet1'!$B44/10000</f>
        <v>3.36997</v>
      </c>
      <c r="C17" s="239">
        <f>ROUND('[5]Sheet1'!$C44,1)</f>
        <v>2.1</v>
      </c>
    </row>
    <row r="18" spans="1:3" ht="21" customHeight="1">
      <c r="A18" s="121" t="s">
        <v>159</v>
      </c>
      <c r="B18" s="237">
        <f>'[5]Sheet1'!$B45/10000</f>
        <v>2.7370400000000004</v>
      </c>
      <c r="C18" s="239">
        <f>ROUND('[5]Sheet1'!$C45,1)</f>
        <v>18</v>
      </c>
    </row>
    <row r="19" spans="1:3" ht="21" customHeight="1">
      <c r="A19" s="121" t="s">
        <v>160</v>
      </c>
      <c r="B19" s="237">
        <f>'[5]Sheet1'!$B46/10000</f>
        <v>0.78656</v>
      </c>
      <c r="C19" s="239">
        <f>ROUND('[5]Sheet1'!$C46,1)</f>
        <v>8.7</v>
      </c>
    </row>
    <row r="20" spans="1:3" ht="21" customHeight="1">
      <c r="A20" s="121" t="s">
        <v>161</v>
      </c>
      <c r="B20" s="237">
        <f>'[5]Sheet1'!$B47/10000</f>
        <v>0.045110000000000004</v>
      </c>
      <c r="C20" s="239">
        <f>ROUND('[5]Sheet1'!$C47,1)</f>
        <v>-8.1</v>
      </c>
    </row>
    <row r="21" spans="1:3" ht="21" customHeight="1">
      <c r="A21" s="121" t="s">
        <v>162</v>
      </c>
      <c r="B21" s="237">
        <f>'[5]Sheet1'!$B48/10000</f>
        <v>0.60259</v>
      </c>
      <c r="C21" s="239">
        <f>ROUND('[5]Sheet1'!$C48,1)</f>
        <v>-5.1</v>
      </c>
    </row>
    <row r="22" spans="1:3" ht="21" customHeight="1">
      <c r="A22" s="121" t="s">
        <v>163</v>
      </c>
      <c r="B22" s="237">
        <f>'[5]Sheet1'!$B49/10000</f>
        <v>0.28515999999999997</v>
      </c>
      <c r="C22" s="239">
        <f>ROUND('[5]Sheet1'!$C49,1)</f>
        <v>1.7</v>
      </c>
    </row>
    <row r="23" spans="1:3" ht="21" customHeight="1">
      <c r="A23" s="121" t="s">
        <v>164</v>
      </c>
      <c r="B23" s="237">
        <f>'[5]Sheet1'!$B50/10000</f>
        <v>15.142470000000001</v>
      </c>
      <c r="C23" s="239">
        <f>ROUND('[5]Sheet1'!$C50,1)</f>
        <v>8.2</v>
      </c>
    </row>
    <row r="24" spans="1:3" ht="21" customHeight="1">
      <c r="A24" s="121" t="s">
        <v>165</v>
      </c>
      <c r="B24" s="237">
        <f>'[5]Sheet1'!$B51/10000</f>
        <v>1.44518</v>
      </c>
      <c r="C24" s="239">
        <f>ROUND('[5]Sheet1'!$C51,1)</f>
        <v>10.3</v>
      </c>
    </row>
    <row r="25" spans="1:3" ht="21" customHeight="1">
      <c r="A25" s="121" t="s">
        <v>166</v>
      </c>
      <c r="B25" s="237">
        <f>'[5]Sheet1'!$B52/10000</f>
        <v>1.18428</v>
      </c>
      <c r="C25" s="239">
        <f>ROUND('[5]Sheet1'!$C52,1)</f>
        <v>13.7</v>
      </c>
    </row>
    <row r="26" spans="1:3" ht="21" customHeight="1">
      <c r="A26" s="121" t="s">
        <v>167</v>
      </c>
      <c r="B26" s="237">
        <f>'[5]Sheet1'!$B53/10000</f>
        <v>17.99277</v>
      </c>
      <c r="C26" s="239">
        <f>ROUND('[5]Sheet1'!$C53,1)</f>
        <v>1.9</v>
      </c>
    </row>
    <row r="27" spans="1:3" ht="21" customHeight="1">
      <c r="A27" s="121" t="s">
        <v>168</v>
      </c>
      <c r="B27" s="237">
        <f>'[5]Sheet1'!$B54/10000</f>
        <v>0.5706399999999999</v>
      </c>
      <c r="C27" s="239">
        <f>ROUND('[5]Sheet1'!$C54,1)</f>
        <v>14.2</v>
      </c>
    </row>
    <row r="28" spans="1:3" ht="21" customHeight="1">
      <c r="A28" s="122" t="s">
        <v>169</v>
      </c>
      <c r="B28" s="240">
        <f>'[5]Sheet1'!$B55/10000</f>
        <v>1.46617</v>
      </c>
      <c r="C28" s="241">
        <f>ROUND('[5]Sheet1'!$C55,1)</f>
        <v>-0.4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H14" sqref="H14"/>
    </sheetView>
  </sheetViews>
  <sheetFormatPr defaultColWidth="9.140625" defaultRowHeight="14.25"/>
  <cols>
    <col min="1" max="1" width="33.140625" style="0" customWidth="1"/>
    <col min="2" max="2" width="14.140625" style="0" customWidth="1"/>
    <col min="3" max="3" width="14.28125" style="0" customWidth="1"/>
    <col min="4" max="4" width="10.8515625" style="0" customWidth="1"/>
    <col min="5" max="5" width="10.00390625" style="11" bestFit="1" customWidth="1"/>
  </cols>
  <sheetData>
    <row r="1" spans="1:5" ht="25.5">
      <c r="A1" s="460" t="s">
        <v>105</v>
      </c>
      <c r="B1" s="460"/>
      <c r="C1" s="460"/>
      <c r="D1" s="59"/>
      <c r="E1" s="59"/>
    </row>
    <row r="2" spans="1:5" ht="11.25" customHeight="1">
      <c r="A2" s="4"/>
      <c r="B2" s="4"/>
      <c r="C2" s="4"/>
      <c r="D2" s="4"/>
      <c r="E2" s="12"/>
    </row>
    <row r="3" spans="1:5" ht="27.75" customHeight="1">
      <c r="A3" s="95"/>
      <c r="B3" s="459" t="s">
        <v>202</v>
      </c>
      <c r="C3" s="459"/>
      <c r="E3"/>
    </row>
    <row r="4" spans="1:5" ht="32.25" customHeight="1">
      <c r="A4" s="151" t="s">
        <v>212</v>
      </c>
      <c r="B4" s="110" t="s">
        <v>129</v>
      </c>
      <c r="C4" s="126" t="s">
        <v>127</v>
      </c>
      <c r="E4"/>
    </row>
    <row r="5" spans="1:3" s="2" customFormat="1" ht="22.5" customHeight="1">
      <c r="A5" s="123" t="s">
        <v>106</v>
      </c>
      <c r="B5" s="242">
        <f>'[7]海关3'!G7/10000</f>
        <v>54.202411690000005</v>
      </c>
      <c r="C5" s="243">
        <f>'[7]海关3'!$H$7</f>
        <v>218.3092</v>
      </c>
    </row>
    <row r="6" spans="1:4" s="2" customFormat="1" ht="22.5" customHeight="1">
      <c r="A6" s="124" t="s">
        <v>203</v>
      </c>
      <c r="B6" s="244">
        <f>'[7]海关3'!$M$7/10000</f>
        <v>31.93159427</v>
      </c>
      <c r="C6" s="245">
        <f>'[7]海关3'!$N$7</f>
        <v>216.1602</v>
      </c>
      <c r="D6" s="158"/>
    </row>
    <row r="7" spans="1:3" s="2" customFormat="1" ht="22.5" customHeight="1">
      <c r="A7" s="124" t="s">
        <v>204</v>
      </c>
      <c r="B7" s="244">
        <f>'[7]海关3'!$S$7/10000</f>
        <v>22.27081742</v>
      </c>
      <c r="C7" s="245">
        <f>'[7]海关3'!$T$7</f>
        <v>221.4419</v>
      </c>
    </row>
    <row r="8" spans="1:3" s="2" customFormat="1" ht="22.5" customHeight="1">
      <c r="A8" s="154" t="s">
        <v>244</v>
      </c>
      <c r="B8" s="244"/>
      <c r="C8" s="236"/>
    </row>
    <row r="9" spans="1:3" s="2" customFormat="1" ht="22.5" customHeight="1">
      <c r="A9" s="154" t="s">
        <v>245</v>
      </c>
      <c r="B9" s="244">
        <f>'[8]海关2'!G8/10000</f>
        <v>53.287951729999996</v>
      </c>
      <c r="C9" s="245">
        <f>'[8]海关2'!H8</f>
        <v>226.1794</v>
      </c>
    </row>
    <row r="10" spans="1:3" s="2" customFormat="1" ht="22.5" customHeight="1">
      <c r="A10" s="154" t="s">
        <v>246</v>
      </c>
      <c r="B10" s="244">
        <f>'[8]海关2'!G9/10000</f>
        <v>0.0785439</v>
      </c>
      <c r="C10" s="246">
        <f>'[8]海关2'!H9</f>
        <v>-44.3714</v>
      </c>
    </row>
    <row r="11" spans="1:3" s="2" customFormat="1" ht="22.5" customHeight="1">
      <c r="A11" s="154" t="s">
        <v>247</v>
      </c>
      <c r="B11" s="244">
        <f>'[8]海关2'!G10/10000</f>
        <v>0.36813318</v>
      </c>
      <c r="C11" s="245">
        <f>'[8]海关2'!H10</f>
        <v>134.1245</v>
      </c>
    </row>
    <row r="12" spans="1:3" s="2" customFormat="1" ht="22.5" customHeight="1">
      <c r="A12" s="154" t="s">
        <v>248</v>
      </c>
      <c r="B12" s="244">
        <f>'[8]海关2'!G11/10000</f>
        <v>0.46776744</v>
      </c>
      <c r="C12" s="245">
        <f>'[8]海关2'!H11</f>
        <v>19.0904</v>
      </c>
    </row>
    <row r="13" spans="1:3" s="2" customFormat="1" ht="22.5" customHeight="1">
      <c r="A13" s="124" t="s">
        <v>107</v>
      </c>
      <c r="B13" s="235"/>
      <c r="C13" s="236"/>
    </row>
    <row r="14" spans="1:6" ht="22.5" customHeight="1">
      <c r="A14" s="124" t="s">
        <v>108</v>
      </c>
      <c r="B14" s="235">
        <f>'[7]海关3'!G8/10000</f>
        <v>53.02356927</v>
      </c>
      <c r="C14" s="236">
        <f>'[7]海关3'!H8</f>
        <v>245.9693</v>
      </c>
      <c r="D14" s="5"/>
      <c r="E14" s="2"/>
      <c r="F14" s="2"/>
    </row>
    <row r="15" spans="1:6" ht="22.5" customHeight="1">
      <c r="A15" s="124" t="s">
        <v>109</v>
      </c>
      <c r="B15" s="235">
        <f>'[7]海关3'!G9/10000</f>
        <v>0.061757910000000006</v>
      </c>
      <c r="C15" s="236">
        <f>'[7]海关3'!H9</f>
        <v>0.8243</v>
      </c>
      <c r="E15" s="2"/>
      <c r="F15" s="2"/>
    </row>
    <row r="16" spans="1:6" ht="22.5" customHeight="1">
      <c r="A16" s="124" t="s">
        <v>110</v>
      </c>
      <c r="B16" s="235">
        <f>'[7]海关3'!G10/10000</f>
        <v>0.21923791999999998</v>
      </c>
      <c r="C16" s="236">
        <f>'[7]海关3'!H10</f>
        <v>-86.6379</v>
      </c>
      <c r="E16" s="2"/>
      <c r="F16" s="2"/>
    </row>
    <row r="17" spans="1:6" ht="22.5" customHeight="1">
      <c r="A17" s="159" t="s">
        <v>251</v>
      </c>
      <c r="B17" s="235">
        <f>'[7]海关3'!G11/10000</f>
        <v>0.26396524</v>
      </c>
      <c r="C17" s="236" t="str">
        <f>'[7]海关3'!H11</f>
        <v>. </v>
      </c>
      <c r="E17" s="2"/>
      <c r="F17" s="2"/>
    </row>
    <row r="18" spans="1:6" ht="22.5" customHeight="1">
      <c r="A18" s="159" t="s">
        <v>252</v>
      </c>
      <c r="B18" s="235">
        <f>'[7]海关3'!G12/10000</f>
        <v>0.58557379</v>
      </c>
      <c r="C18" s="236" t="str">
        <f>'[7]海关3'!H12</f>
        <v>. </v>
      </c>
      <c r="E18" s="2"/>
      <c r="F18" s="2"/>
    </row>
    <row r="19" spans="1:5" ht="22.5" customHeight="1">
      <c r="A19" s="125" t="s">
        <v>111</v>
      </c>
      <c r="B19" s="247">
        <v>0.01</v>
      </c>
      <c r="C19" s="248" t="str">
        <f>'[7]海关3'!H13</f>
        <v>. </v>
      </c>
      <c r="E19" s="2"/>
    </row>
    <row r="20" spans="1:5" ht="18.75">
      <c r="A20" s="203" t="s">
        <v>307</v>
      </c>
      <c r="B20" s="95"/>
      <c r="C20" s="95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9" sqref="G9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461" t="s">
        <v>182</v>
      </c>
      <c r="B1" s="462"/>
      <c r="C1" s="462"/>
      <c r="D1" s="462"/>
    </row>
    <row r="2" spans="1:4" ht="15">
      <c r="A2" s="22"/>
      <c r="B2" s="22"/>
      <c r="C2" s="22"/>
      <c r="D2" s="23"/>
    </row>
    <row r="3" spans="1:4" ht="18.75">
      <c r="A3" s="95"/>
      <c r="B3" s="95"/>
      <c r="C3" s="95"/>
      <c r="D3" s="133" t="s">
        <v>137</v>
      </c>
    </row>
    <row r="4" spans="1:4" ht="26.25" customHeight="1">
      <c r="A4" s="151" t="s">
        <v>213</v>
      </c>
      <c r="B4" s="110" t="s">
        <v>177</v>
      </c>
      <c r="C4" s="188" t="s">
        <v>382</v>
      </c>
      <c r="D4" s="126" t="s">
        <v>136</v>
      </c>
    </row>
    <row r="5" spans="1:6" s="7" customFormat="1" ht="26.25" customHeight="1">
      <c r="A5" s="127" t="s">
        <v>69</v>
      </c>
      <c r="B5" s="221">
        <f>'[3]Sheet2'!B6/10000</f>
        <v>33.653</v>
      </c>
      <c r="C5" s="249">
        <f>'[3]Sheet2'!C6/10000</f>
        <v>95.5632</v>
      </c>
      <c r="D5" s="250">
        <f>ROUND('[3]Sheet2'!$E6,1)</f>
        <v>4.4</v>
      </c>
      <c r="E5" s="10"/>
      <c r="F5" s="10"/>
    </row>
    <row r="6" spans="1:6" ht="26.25" customHeight="1">
      <c r="A6" s="128" t="s">
        <v>67</v>
      </c>
      <c r="B6" s="223">
        <f>'[3]Sheet2'!B7/10000</f>
        <v>25.0581</v>
      </c>
      <c r="C6" s="251">
        <f>'[3]Sheet2'!C7/10000</f>
        <v>72.2161</v>
      </c>
      <c r="D6" s="252">
        <f>ROUND('[3]Sheet2'!$E7,1)</f>
        <v>18.2</v>
      </c>
      <c r="E6" s="10"/>
      <c r="F6" s="10"/>
    </row>
    <row r="7" spans="1:6" ht="26.25" customHeight="1">
      <c r="A7" s="128" t="s">
        <v>68</v>
      </c>
      <c r="B7" s="223">
        <f>'[3]Sheet2'!B8/10000</f>
        <v>8.5949</v>
      </c>
      <c r="C7" s="251">
        <f>'[3]Sheet2'!C8/10000</f>
        <v>23.3471</v>
      </c>
      <c r="D7" s="252">
        <f>ROUND('[3]Sheet2'!$E8,1)</f>
        <v>-23.4</v>
      </c>
      <c r="E7" s="10"/>
      <c r="F7" s="10"/>
    </row>
    <row r="8" spans="1:6" ht="26.25" customHeight="1">
      <c r="A8" s="128" t="s">
        <v>70</v>
      </c>
      <c r="B8" s="223">
        <f>'[3]Sheet2'!B9/10000</f>
        <v>17.326</v>
      </c>
      <c r="C8" s="251">
        <f>'[3]Sheet2'!C9/10000</f>
        <v>46.6442</v>
      </c>
      <c r="D8" s="252">
        <f>ROUND('[3]Sheet2'!$E9,1)</f>
        <v>-7.2</v>
      </c>
      <c r="E8" s="10"/>
      <c r="F8" s="10"/>
    </row>
    <row r="9" spans="1:6" ht="26.25" customHeight="1">
      <c r="A9" s="128" t="s">
        <v>67</v>
      </c>
      <c r="B9" s="223">
        <f>'[3]Sheet2'!B10/10000</f>
        <v>8.862</v>
      </c>
      <c r="C9" s="251">
        <f>'[3]Sheet2'!C10/10000</f>
        <v>23.6909</v>
      </c>
      <c r="D9" s="252">
        <f>ROUND('[3]Sheet2'!$E10,1)</f>
        <v>17.4</v>
      </c>
      <c r="E9" s="10"/>
      <c r="F9" s="10"/>
    </row>
    <row r="10" spans="1:6" ht="26.25" customHeight="1">
      <c r="A10" s="129" t="s">
        <v>205</v>
      </c>
      <c r="B10" s="223">
        <f>'[3]Sheet2'!B11/10000</f>
        <v>14.4767</v>
      </c>
      <c r="C10" s="251">
        <f>'[3]Sheet2'!C11/10000</f>
        <v>43.8359</v>
      </c>
      <c r="D10" s="252">
        <f>ROUND('[3]Sheet2'!$E11,1)</f>
        <v>16.8</v>
      </c>
      <c r="E10" s="10"/>
      <c r="F10" s="10"/>
    </row>
    <row r="11" spans="1:6" s="7" customFormat="1" ht="26.25" customHeight="1">
      <c r="A11" s="130" t="s">
        <v>71</v>
      </c>
      <c r="B11" s="225">
        <f>'[3]Sheet2'!B12/10000</f>
        <v>64.7895</v>
      </c>
      <c r="C11" s="253">
        <f>'[3]Sheet2'!C12/10000</f>
        <v>130.6776</v>
      </c>
      <c r="D11" s="254">
        <f>ROUND('[3]Sheet2'!$E12,1)</f>
        <v>21.1</v>
      </c>
      <c r="E11" s="10"/>
      <c r="F11" s="10"/>
    </row>
    <row r="12" spans="1:4" ht="26.25" customHeight="1">
      <c r="A12" s="110" t="s">
        <v>14</v>
      </c>
      <c r="B12" s="134" t="s">
        <v>27</v>
      </c>
      <c r="C12" s="135" t="s">
        <v>28</v>
      </c>
      <c r="D12" s="136" t="s">
        <v>181</v>
      </c>
    </row>
    <row r="13" spans="1:4" ht="26.25" customHeight="1">
      <c r="A13" s="299" t="s">
        <v>223</v>
      </c>
      <c r="B13" s="300">
        <f>'[4]Sheet1'!C6/10000</f>
        <v>2693.3749852837</v>
      </c>
      <c r="C13" s="301">
        <f>'[4]Sheet1'!D6/10000</f>
        <v>2600.1664502949</v>
      </c>
      <c r="D13" s="302">
        <f>ROUND('[4]Sheet1'!F6,1)</f>
        <v>14.4</v>
      </c>
    </row>
    <row r="14" spans="1:4" ht="26.25" customHeight="1">
      <c r="A14" s="128" t="s">
        <v>178</v>
      </c>
      <c r="B14" s="223">
        <f>'[4]Sheet1'!C7/10000</f>
        <v>1571.7372018701</v>
      </c>
      <c r="C14" s="251">
        <f>'[4]Sheet1'!D7/10000</f>
        <v>1440.9207269038</v>
      </c>
      <c r="D14" s="252">
        <f>ROUND('[4]Sheet1'!F7,1)</f>
        <v>12.8</v>
      </c>
    </row>
    <row r="15" spans="1:4" ht="26.25" customHeight="1">
      <c r="A15" s="128" t="s">
        <v>179</v>
      </c>
      <c r="B15" s="223">
        <f>'[4]Sheet1'!C8/10000</f>
        <v>661.4390226565</v>
      </c>
      <c r="C15" s="251">
        <f>'[4]Sheet1'!D8/10000</f>
        <v>661.2433098492</v>
      </c>
      <c r="D15" s="252">
        <f>ROUND('[4]Sheet1'!F8,1)</f>
        <v>17.6</v>
      </c>
    </row>
    <row r="16" spans="1:4" ht="26.25" customHeight="1">
      <c r="A16" s="128" t="s">
        <v>180</v>
      </c>
      <c r="B16" s="223">
        <f>'[4]Sheet1'!C9/10000</f>
        <v>457.6676807654</v>
      </c>
      <c r="C16" s="251">
        <f>'[4]Sheet1'!D9/10000</f>
        <v>493.42561840220003</v>
      </c>
      <c r="D16" s="252">
        <f>ROUND('[4]Sheet1'!F9,1)</f>
        <v>15.7</v>
      </c>
    </row>
    <row r="17" spans="1:4" ht="26.25" customHeight="1">
      <c r="A17" s="128" t="s">
        <v>224</v>
      </c>
      <c r="B17" s="223">
        <f>'[4]Sheet1'!C10/10000</f>
        <v>1.6719604843</v>
      </c>
      <c r="C17" s="251">
        <f>'[4]Sheet1'!D10/10000</f>
        <v>3.7877670791999996</v>
      </c>
      <c r="D17" s="252">
        <f>ROUND('[4]Sheet1'!F10,1)</f>
        <v>-44.4</v>
      </c>
    </row>
    <row r="18" spans="1:4" ht="26.25" customHeight="1">
      <c r="A18" s="303" t="s">
        <v>225</v>
      </c>
      <c r="B18" s="300">
        <f>'[4]Sheet1'!C11/10000</f>
        <v>1420.3128322986</v>
      </c>
      <c r="C18" s="301">
        <f>'[4]Sheet1'!D11/10000</f>
        <v>1318.2636928703</v>
      </c>
      <c r="D18" s="302">
        <f>ROUND('[4]Sheet1'!F11,1)</f>
        <v>27.7</v>
      </c>
    </row>
    <row r="19" spans="1:4" ht="26.25" customHeight="1">
      <c r="A19" s="128" t="s">
        <v>226</v>
      </c>
      <c r="B19" s="223">
        <f>'[4]Sheet1'!C12/10000</f>
        <v>364.2527581785</v>
      </c>
      <c r="C19" s="251">
        <f>'[4]Sheet1'!D12/10000</f>
        <v>354.07486268869997</v>
      </c>
      <c r="D19" s="252">
        <f>ROUND('[4]Sheet1'!F12,1)</f>
        <v>9.8</v>
      </c>
    </row>
    <row r="20" spans="1:4" ht="26.25" customHeight="1">
      <c r="A20" s="131" t="s">
        <v>227</v>
      </c>
      <c r="B20" s="225">
        <f>'[4]Sheet1'!C13/10000</f>
        <v>1045.3747199651</v>
      </c>
      <c r="C20" s="253">
        <f>'[4]Sheet1'!D13/10000</f>
        <v>951.8766998441001</v>
      </c>
      <c r="D20" s="254">
        <f>ROUND('[4]Sheet1'!F13,1)</f>
        <v>36.1</v>
      </c>
    </row>
    <row r="21" spans="1:4" ht="18.75">
      <c r="A21" s="204" t="s">
        <v>308</v>
      </c>
      <c r="B21" s="95"/>
      <c r="C21" s="95"/>
      <c r="D21" s="132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140625" defaultRowHeight="14.25"/>
  <cols>
    <col min="1" max="1" width="38.00390625" style="0" customWidth="1"/>
    <col min="2" max="2" width="17.7109375" style="0" customWidth="1"/>
    <col min="3" max="4" width="13.140625" style="0" customWidth="1"/>
    <col min="5" max="5" width="9.421875" style="1" bestFit="1" customWidth="1"/>
  </cols>
  <sheetData>
    <row r="1" spans="1:4" ht="25.5">
      <c r="A1" s="450" t="s">
        <v>29</v>
      </c>
      <c r="B1" s="450"/>
      <c r="C1" s="450"/>
      <c r="D1" s="450"/>
    </row>
    <row r="3" spans="1:4" ht="18.75">
      <c r="A3" s="106"/>
      <c r="B3" s="463" t="s">
        <v>53</v>
      </c>
      <c r="C3" s="463"/>
      <c r="D3" s="463"/>
    </row>
    <row r="4" spans="1:5" s="15" customFormat="1" ht="37.5">
      <c r="A4" s="137" t="s">
        <v>30</v>
      </c>
      <c r="B4" s="138" t="s">
        <v>31</v>
      </c>
      <c r="C4" s="139" t="s">
        <v>32</v>
      </c>
      <c r="D4" s="140" t="s">
        <v>33</v>
      </c>
      <c r="E4" s="43"/>
    </row>
    <row r="5" spans="1:6" s="33" customFormat="1" ht="26.25" customHeight="1">
      <c r="A5" s="141" t="s">
        <v>34</v>
      </c>
      <c r="B5" s="255">
        <f>'[9]Sheet1'!C11</f>
        <v>99.67254133</v>
      </c>
      <c r="C5" s="256">
        <f>'[9]Sheet1'!D11</f>
        <v>101.23273441</v>
      </c>
      <c r="D5" s="256">
        <f>'[9]Sheet1'!$E$11</f>
        <v>101.04003595</v>
      </c>
      <c r="E5" s="44"/>
      <c r="F5" s="44"/>
    </row>
    <row r="6" spans="1:5" s="33" customFormat="1" ht="26.25" customHeight="1">
      <c r="A6" s="115" t="s">
        <v>228</v>
      </c>
      <c r="B6" s="257">
        <f>'[9]Sheet1'!C12</f>
        <v>99.08473307</v>
      </c>
      <c r="C6" s="219">
        <f>'[9]Sheet1'!D12</f>
        <v>102.31720139</v>
      </c>
      <c r="D6" s="219">
        <f>'[9]Sheet1'!$E$12</f>
        <v>101.6533789</v>
      </c>
      <c r="E6" s="44"/>
    </row>
    <row r="7" spans="1:5" s="33" customFormat="1" ht="26.25" customHeight="1">
      <c r="A7" s="153" t="s">
        <v>229</v>
      </c>
      <c r="B7" s="257">
        <f>'[9]Sheet1'!C19</f>
        <v>100.15627757</v>
      </c>
      <c r="C7" s="219">
        <f>'[9]Sheet1'!D19</f>
        <v>100.30473095</v>
      </c>
      <c r="D7" s="219">
        <f>'[9]Sheet1'!E19</f>
        <v>100.22971617</v>
      </c>
      <c r="E7" s="44"/>
    </row>
    <row r="8" spans="1:5" s="33" customFormat="1" ht="26.25" customHeight="1">
      <c r="A8" s="153" t="s">
        <v>230</v>
      </c>
      <c r="B8" s="257">
        <f>'[9]Sheet1'!C20</f>
        <v>100.74032887</v>
      </c>
      <c r="C8" s="219">
        <f>'[9]Sheet1'!D20</f>
        <v>102.254435</v>
      </c>
      <c r="D8" s="219">
        <f>'[9]Sheet1'!E20</f>
        <v>101.78565768</v>
      </c>
      <c r="E8" s="44"/>
    </row>
    <row r="9" spans="1:5" s="33" customFormat="1" ht="26.25" customHeight="1">
      <c r="A9" s="153" t="s">
        <v>231</v>
      </c>
      <c r="B9" s="257">
        <f>'[9]Sheet1'!C21</f>
        <v>99.0522176</v>
      </c>
      <c r="C9" s="219">
        <f>'[9]Sheet1'!D21</f>
        <v>99.81824232</v>
      </c>
      <c r="D9" s="219">
        <f>'[9]Sheet1'!E21</f>
        <v>100.33750971</v>
      </c>
      <c r="E9" s="44"/>
    </row>
    <row r="10" spans="1:5" s="33" customFormat="1" ht="26.25" customHeight="1">
      <c r="A10" s="153" t="s">
        <v>232</v>
      </c>
      <c r="B10" s="257">
        <f>'[9]Sheet1'!C22</f>
        <v>98.88102209</v>
      </c>
      <c r="C10" s="219">
        <f>'[9]Sheet1'!D22</f>
        <v>100.56808586</v>
      </c>
      <c r="D10" s="219">
        <f>'[9]Sheet1'!E22</f>
        <v>101.10895263</v>
      </c>
      <c r="E10" s="44"/>
    </row>
    <row r="11" spans="1:5" s="33" customFormat="1" ht="26.25" customHeight="1">
      <c r="A11" s="153" t="s">
        <v>233</v>
      </c>
      <c r="B11" s="257">
        <f>'[9]Sheet1'!C23</f>
        <v>99.82554915</v>
      </c>
      <c r="C11" s="219">
        <f>'[9]Sheet1'!D23</f>
        <v>99.99778337</v>
      </c>
      <c r="D11" s="219">
        <f>'[9]Sheet1'!E23</f>
        <v>100.09463109</v>
      </c>
      <c r="E11" s="44"/>
    </row>
    <row r="12" spans="1:5" s="33" customFormat="1" ht="26.25" customHeight="1">
      <c r="A12" s="153" t="s">
        <v>234</v>
      </c>
      <c r="B12" s="257">
        <f>'[9]Sheet1'!C24</f>
        <v>100.12112777</v>
      </c>
      <c r="C12" s="219">
        <f>'[9]Sheet1'!D24</f>
        <v>100.22758161</v>
      </c>
      <c r="D12" s="219">
        <f>'[9]Sheet1'!E24</f>
        <v>100.15506654</v>
      </c>
      <c r="E12" s="44"/>
    </row>
    <row r="13" spans="1:5" s="33" customFormat="1" ht="26.25" customHeight="1">
      <c r="A13" s="153" t="s">
        <v>235</v>
      </c>
      <c r="B13" s="257">
        <f>'[9]Sheet1'!C25</f>
        <v>100.20743842</v>
      </c>
      <c r="C13" s="219">
        <f>'[9]Sheet1'!D25</f>
        <v>99.34172368</v>
      </c>
      <c r="D13" s="219">
        <f>'[9]Sheet1'!E25</f>
        <v>99.26564941</v>
      </c>
      <c r="E13" s="44"/>
    </row>
    <row r="14" spans="1:5" s="33" customFormat="1" ht="26.25" customHeight="1">
      <c r="A14" s="142" t="s">
        <v>35</v>
      </c>
      <c r="B14" s="258">
        <f>'[9]Sheet1'!C26</f>
        <v>99.47923282</v>
      </c>
      <c r="C14" s="259">
        <f>'[9]Sheet1'!D26</f>
        <v>101.31094095</v>
      </c>
      <c r="D14" s="259">
        <f>'[9]Sheet1'!E26</f>
        <v>101.31843928</v>
      </c>
      <c r="E14" s="44"/>
    </row>
    <row r="15" ht="14.25">
      <c r="A15" s="204" t="s">
        <v>309</v>
      </c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J5" sqref="J5:J17"/>
    </sheetView>
  </sheetViews>
  <sheetFormatPr defaultColWidth="9.140625" defaultRowHeight="14.25"/>
  <cols>
    <col min="1" max="1" width="20.8515625" style="14" customWidth="1"/>
    <col min="2" max="2" width="14.8515625" style="0" customWidth="1"/>
    <col min="3" max="4" width="9.8515625" style="9" customWidth="1"/>
    <col min="5" max="5" width="14.140625" style="0" customWidth="1"/>
    <col min="6" max="6" width="11.421875" style="9" customWidth="1"/>
    <col min="7" max="7" width="16.57421875" style="0" customWidth="1"/>
    <col min="8" max="8" width="10.00390625" style="9" customWidth="1"/>
    <col min="9" max="9" width="14.140625" style="0" customWidth="1"/>
    <col min="10" max="10" width="9.7109375" style="9" customWidth="1"/>
    <col min="11" max="11" width="10.7109375" style="0" customWidth="1"/>
    <col min="13" max="13" width="11.140625" style="0" bestFit="1" customWidth="1"/>
    <col min="15" max="15" width="10.28125" style="0" bestFit="1" customWidth="1"/>
    <col min="17" max="17" width="10.28125" style="0" bestFit="1" customWidth="1"/>
  </cols>
  <sheetData>
    <row r="1" spans="1:10" ht="25.5">
      <c r="A1" s="464" t="s">
        <v>376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ht="18.75">
      <c r="A2" s="382"/>
      <c r="B2" s="383"/>
      <c r="C2" s="106"/>
      <c r="D2" s="106"/>
      <c r="E2" s="383"/>
      <c r="F2" s="106"/>
      <c r="G2" s="383"/>
      <c r="H2" s="106"/>
      <c r="I2" s="465" t="s">
        <v>374</v>
      </c>
      <c r="J2" s="465"/>
    </row>
    <row r="3" spans="1:10" ht="25.5" customHeight="1">
      <c r="A3" s="466"/>
      <c r="B3" s="468" t="s">
        <v>364</v>
      </c>
      <c r="C3" s="470"/>
      <c r="D3" s="469"/>
      <c r="E3" s="468" t="s">
        <v>366</v>
      </c>
      <c r="F3" s="469"/>
      <c r="G3" s="468" t="s">
        <v>368</v>
      </c>
      <c r="H3" s="469"/>
      <c r="I3" s="468" t="s">
        <v>370</v>
      </c>
      <c r="J3" s="470"/>
    </row>
    <row r="4" spans="1:10" ht="25.5" customHeight="1">
      <c r="A4" s="467"/>
      <c r="B4" s="68" t="s">
        <v>129</v>
      </c>
      <c r="C4" s="67" t="s">
        <v>127</v>
      </c>
      <c r="D4" s="67" t="s">
        <v>378</v>
      </c>
      <c r="E4" s="68" t="s">
        <v>129</v>
      </c>
      <c r="F4" s="67" t="s">
        <v>127</v>
      </c>
      <c r="G4" s="68" t="s">
        <v>129</v>
      </c>
      <c r="H4" s="67" t="s">
        <v>127</v>
      </c>
      <c r="I4" s="68" t="s">
        <v>129</v>
      </c>
      <c r="J4" s="67" t="s">
        <v>127</v>
      </c>
    </row>
    <row r="5" spans="1:17" ht="27" customHeight="1">
      <c r="A5" s="319" t="s">
        <v>132</v>
      </c>
      <c r="B5" s="402">
        <f>'[14]Sheet1'!B6/10000</f>
        <v>715.328</v>
      </c>
      <c r="C5" s="403">
        <f>'[14]Sheet1'!C6</f>
        <v>7.4</v>
      </c>
      <c r="D5" s="404" t="s">
        <v>250</v>
      </c>
      <c r="E5" s="402">
        <f>'[14]Sheet1'!D6/10000</f>
        <v>70.9</v>
      </c>
      <c r="F5" s="404">
        <f>'[14]Sheet1'!E6</f>
        <v>3.78</v>
      </c>
      <c r="G5" s="402">
        <f>'[14]Sheet1'!F6/10000</f>
        <v>346.5645</v>
      </c>
      <c r="H5" s="404">
        <f>'[14]Sheet1'!G6</f>
        <v>5.41</v>
      </c>
      <c r="I5" s="402">
        <f>'[14]Sheet1'!H6/10000</f>
        <v>297.8635</v>
      </c>
      <c r="J5" s="403">
        <f>'[14]Sheet1'!I6</f>
        <v>10.79</v>
      </c>
      <c r="L5" s="37"/>
      <c r="M5" s="384"/>
      <c r="N5" s="384"/>
      <c r="O5" s="384"/>
      <c r="P5" s="384"/>
      <c r="Q5" s="384"/>
    </row>
    <row r="6" spans="1:17" ht="27" customHeight="1">
      <c r="A6" s="386" t="s">
        <v>397</v>
      </c>
      <c r="B6" s="405">
        <f>'[14]Sheet1'!B7/10000</f>
        <v>123.7637</v>
      </c>
      <c r="C6" s="406">
        <f>'[14]Sheet1'!C7</f>
        <v>7.1</v>
      </c>
      <c r="D6" s="407">
        <v>7</v>
      </c>
      <c r="E6" s="405">
        <f>'[14]Sheet1'!D7/10000</f>
        <v>2.0259</v>
      </c>
      <c r="F6" s="411">
        <f>'[14]Sheet1'!E7</f>
        <v>4</v>
      </c>
      <c r="G6" s="405">
        <f>'[14]Sheet1'!F7/10000</f>
        <v>21.5249</v>
      </c>
      <c r="H6" s="411">
        <f>'[14]Sheet1'!G7</f>
        <v>2.4</v>
      </c>
      <c r="I6" s="405">
        <f>'[14]Sheet1'!H7/10000</f>
        <v>100.2129</v>
      </c>
      <c r="J6" s="406">
        <f>'[14]Sheet1'!I7</f>
        <v>8.2</v>
      </c>
      <c r="L6" s="37"/>
      <c r="M6" s="384"/>
      <c r="Q6" s="384"/>
    </row>
    <row r="7" spans="1:17" ht="27" customHeight="1">
      <c r="A7" s="386" t="s">
        <v>398</v>
      </c>
      <c r="B7" s="405">
        <f>'[14]Sheet1'!B8/10000</f>
        <v>64.0178</v>
      </c>
      <c r="C7" s="406">
        <f>'[14]Sheet1'!C8</f>
        <v>7</v>
      </c>
      <c r="D7" s="407">
        <v>8</v>
      </c>
      <c r="E7" s="405">
        <f>'[14]Sheet1'!D8/10000</f>
        <v>2.2266</v>
      </c>
      <c r="F7" s="411">
        <f>'[14]Sheet1'!E8</f>
        <v>4</v>
      </c>
      <c r="G7" s="405">
        <f>'[14]Sheet1'!F8/10000</f>
        <v>46.3618</v>
      </c>
      <c r="H7" s="411">
        <f>'[14]Sheet1'!G8</f>
        <v>6.98</v>
      </c>
      <c r="I7" s="405">
        <f>'[14]Sheet1'!H8/10000</f>
        <v>15.4294</v>
      </c>
      <c r="J7" s="406">
        <f>'[14]Sheet1'!I8</f>
        <v>7.32</v>
      </c>
      <c r="L7" s="37"/>
      <c r="M7" s="384"/>
      <c r="Q7" s="384"/>
    </row>
    <row r="8" spans="1:18" ht="27" customHeight="1">
      <c r="A8" s="386" t="s">
        <v>396</v>
      </c>
      <c r="B8" s="405">
        <f>'[14]Sheet1'!B9/10000</f>
        <v>31.7206</v>
      </c>
      <c r="C8" s="406">
        <f>'[14]Sheet1'!C9</f>
        <v>7.2</v>
      </c>
      <c r="D8" s="407">
        <v>6</v>
      </c>
      <c r="E8" s="405">
        <f>'[14]Sheet1'!D9/10000</f>
        <v>5.4057</v>
      </c>
      <c r="F8" s="411">
        <f>'[14]Sheet1'!E9</f>
        <v>2.823</v>
      </c>
      <c r="G8" s="405">
        <f>'[14]Sheet1'!F9/10000</f>
        <v>11.7423</v>
      </c>
      <c r="H8" s="411">
        <f>'[14]Sheet1'!G9</f>
        <v>4.547</v>
      </c>
      <c r="I8" s="405">
        <f>'[14]Sheet1'!H9/10000</f>
        <v>14.5726</v>
      </c>
      <c r="J8" s="406">
        <f>'[14]Sheet1'!I9</f>
        <v>10.72</v>
      </c>
      <c r="L8" s="37"/>
      <c r="M8" s="384"/>
      <c r="Q8" s="384"/>
      <c r="R8" s="384"/>
    </row>
    <row r="9" spans="1:17" ht="27" customHeight="1">
      <c r="A9" s="386" t="s">
        <v>395</v>
      </c>
      <c r="B9" s="405">
        <f>'[14]Sheet1'!B10/10000</f>
        <v>67.5698</v>
      </c>
      <c r="C9" s="406">
        <f>'[14]Sheet1'!C10</f>
        <v>7.472</v>
      </c>
      <c r="D9" s="407">
        <v>4</v>
      </c>
      <c r="E9" s="405">
        <f>'[14]Sheet1'!D10/10000</f>
        <v>9.3813</v>
      </c>
      <c r="F9" s="411">
        <f>'[14]Sheet1'!E10</f>
        <v>3.6</v>
      </c>
      <c r="G9" s="405">
        <f>'[14]Sheet1'!F10/10000</f>
        <v>35.5671</v>
      </c>
      <c r="H9" s="411">
        <f>'[14]Sheet1'!G10</f>
        <v>7.6</v>
      </c>
      <c r="I9" s="405">
        <f>'[14]Sheet1'!H10/10000</f>
        <v>22.6214</v>
      </c>
      <c r="J9" s="406">
        <f>'[14]Sheet1'!I10</f>
        <v>8.9</v>
      </c>
      <c r="L9" s="37"/>
      <c r="M9" s="384"/>
      <c r="Q9" s="384"/>
    </row>
    <row r="10" spans="1:17" ht="27" customHeight="1">
      <c r="A10" s="386" t="s">
        <v>394</v>
      </c>
      <c r="B10" s="405">
        <f>'[14]Sheet1'!B11/10000</f>
        <v>69.2988</v>
      </c>
      <c r="C10" s="406">
        <f>'[14]Sheet1'!C11</f>
        <v>7.706</v>
      </c>
      <c r="D10" s="407">
        <v>3</v>
      </c>
      <c r="E10" s="405">
        <f>'[14]Sheet1'!D11/10000</f>
        <v>14.135</v>
      </c>
      <c r="F10" s="411">
        <f>'[14]Sheet1'!E11</f>
        <v>3.7</v>
      </c>
      <c r="G10" s="405">
        <f>'[14]Sheet1'!F11/10000</f>
        <v>29.2126</v>
      </c>
      <c r="H10" s="411">
        <f>'[14]Sheet1'!G11</f>
        <v>7.7</v>
      </c>
      <c r="I10" s="405">
        <f>'[14]Sheet1'!H11/10000</f>
        <v>25.9512</v>
      </c>
      <c r="J10" s="406">
        <f>'[14]Sheet1'!I11</f>
        <v>9.9</v>
      </c>
      <c r="L10" s="37"/>
      <c r="M10" s="384"/>
      <c r="Q10" s="384"/>
    </row>
    <row r="11" spans="1:17" ht="27" customHeight="1">
      <c r="A11" s="386" t="s">
        <v>5</v>
      </c>
      <c r="B11" s="405">
        <f>'[14]Sheet1'!B12/10000</f>
        <v>74.1154</v>
      </c>
      <c r="C11" s="406">
        <f>'[14]Sheet1'!C12</f>
        <v>2.289</v>
      </c>
      <c r="D11" s="407">
        <v>12</v>
      </c>
      <c r="E11" s="405">
        <f>'[14]Sheet1'!D12/10000</f>
        <v>11.959</v>
      </c>
      <c r="F11" s="411">
        <f>'[14]Sheet1'!E12</f>
        <v>3.8</v>
      </c>
      <c r="G11" s="405">
        <f>'[14]Sheet1'!F12/10000</f>
        <v>33.5769</v>
      </c>
      <c r="H11" s="411">
        <f>'[14]Sheet1'!G12</f>
        <v>-3.2</v>
      </c>
      <c r="I11" s="405">
        <f>'[14]Sheet1'!H12/10000</f>
        <v>28.5795</v>
      </c>
      <c r="J11" s="406">
        <f>'[14]Sheet1'!I12</f>
        <v>9.7</v>
      </c>
      <c r="L11" s="37"/>
      <c r="M11" s="384"/>
      <c r="Q11" s="384"/>
    </row>
    <row r="12" spans="1:17" ht="27" customHeight="1">
      <c r="A12" s="386" t="s">
        <v>6</v>
      </c>
      <c r="B12" s="405">
        <f>'[14]Sheet1'!B13/10000</f>
        <v>58.6344</v>
      </c>
      <c r="C12" s="406">
        <f>'[14]Sheet1'!C13</f>
        <v>8.756</v>
      </c>
      <c r="D12" s="407">
        <v>1</v>
      </c>
      <c r="E12" s="405">
        <f>'[14]Sheet1'!D13/10000</f>
        <v>8.4376</v>
      </c>
      <c r="F12" s="411">
        <f>'[14]Sheet1'!E13</f>
        <v>3.9</v>
      </c>
      <c r="G12" s="405">
        <f>'[14]Sheet1'!F13/10000</f>
        <v>24.5866</v>
      </c>
      <c r="H12" s="411">
        <f>'[14]Sheet1'!G13</f>
        <v>8.6</v>
      </c>
      <c r="I12" s="405">
        <f>'[14]Sheet1'!H13/10000</f>
        <v>25.6102</v>
      </c>
      <c r="J12" s="406">
        <f>'[14]Sheet1'!I13</f>
        <v>10.5</v>
      </c>
      <c r="L12" s="37"/>
      <c r="M12" s="384"/>
      <c r="Q12" s="384"/>
    </row>
    <row r="13" spans="1:17" ht="27" customHeight="1">
      <c r="A13" s="386" t="s">
        <v>401</v>
      </c>
      <c r="B13" s="405">
        <f>'[14]Sheet1'!B14/10000</f>
        <v>80.8615</v>
      </c>
      <c r="C13" s="406">
        <f>'[14]Sheet1'!C14</f>
        <v>6.849</v>
      </c>
      <c r="D13" s="407">
        <v>11</v>
      </c>
      <c r="E13" s="405">
        <f>'[14]Sheet1'!D14/10000</f>
        <v>8.4188</v>
      </c>
      <c r="F13" s="411">
        <f>'[14]Sheet1'!E14</f>
        <v>3.9</v>
      </c>
      <c r="G13" s="405">
        <f>'[14]Sheet1'!F14/10000</f>
        <v>45.6085</v>
      </c>
      <c r="H13" s="411">
        <f>'[14]Sheet1'!G14</f>
        <v>4.9</v>
      </c>
      <c r="I13" s="405">
        <f>'[14]Sheet1'!H14/10000</f>
        <v>26.8342</v>
      </c>
      <c r="J13" s="406">
        <f>'[14]Sheet1'!I14</f>
        <v>11.6</v>
      </c>
      <c r="L13" s="37"/>
      <c r="M13" s="384"/>
      <c r="Q13" s="384"/>
    </row>
    <row r="14" spans="1:17" ht="27" customHeight="1">
      <c r="A14" s="386" t="s">
        <v>393</v>
      </c>
      <c r="B14" s="405">
        <f>'[14]Sheet1'!B15/10000</f>
        <v>52.4439</v>
      </c>
      <c r="C14" s="406">
        <f>'[14]Sheet1'!C15</f>
        <v>8.193</v>
      </c>
      <c r="D14" s="407">
        <v>2</v>
      </c>
      <c r="E14" s="405">
        <f>'[14]Sheet1'!D15/10000</f>
        <v>5.274</v>
      </c>
      <c r="F14" s="411">
        <f>'[14]Sheet1'!E15</f>
        <v>3.8</v>
      </c>
      <c r="G14" s="405">
        <f>'[14]Sheet1'!F15/10000</f>
        <v>28.9754</v>
      </c>
      <c r="H14" s="411">
        <f>'[14]Sheet1'!G15</f>
        <v>7.4</v>
      </c>
      <c r="I14" s="405">
        <f>'[14]Sheet1'!H15/10000</f>
        <v>18.1945</v>
      </c>
      <c r="J14" s="406">
        <f>'[14]Sheet1'!I15</f>
        <v>10.9</v>
      </c>
      <c r="L14" s="37"/>
      <c r="M14" s="384"/>
      <c r="Q14" s="384"/>
    </row>
    <row r="15" spans="1:17" ht="27" customHeight="1">
      <c r="A15" s="386" t="s">
        <v>399</v>
      </c>
      <c r="B15" s="405">
        <f>'[14]Sheet1'!B16/10000</f>
        <v>59.5355</v>
      </c>
      <c r="C15" s="406">
        <f>'[14]Sheet1'!C16</f>
        <v>7</v>
      </c>
      <c r="D15" s="407">
        <v>8</v>
      </c>
      <c r="E15" s="405">
        <f>'[14]Sheet1'!D16/10000</f>
        <v>1.4635</v>
      </c>
      <c r="F15" s="411">
        <f>'[14]Sheet1'!E16</f>
        <v>4.1</v>
      </c>
      <c r="G15" s="405">
        <f>'[14]Sheet1'!F16/10000</f>
        <v>43.9789</v>
      </c>
      <c r="H15" s="411">
        <f>'[14]Sheet1'!G16</f>
        <v>4.7</v>
      </c>
      <c r="I15" s="405">
        <f>'[14]Sheet1'!H16/10000</f>
        <v>14.0931</v>
      </c>
      <c r="J15" s="406">
        <f>'[14]Sheet1'!I16</f>
        <v>15.9</v>
      </c>
      <c r="L15" s="37"/>
      <c r="M15" s="384"/>
      <c r="Q15" s="384"/>
    </row>
    <row r="16" spans="1:17" ht="27" customHeight="1">
      <c r="A16" s="386" t="s">
        <v>186</v>
      </c>
      <c r="B16" s="405">
        <f>'[14]Sheet1'!B17/10000</f>
        <v>15.2089</v>
      </c>
      <c r="C16" s="406">
        <f>'[14]Sheet1'!C17</f>
        <v>7.353</v>
      </c>
      <c r="D16" s="407">
        <v>5</v>
      </c>
      <c r="E16" s="405">
        <f>'[14]Sheet1'!D17/10000</f>
        <v>0.0353</v>
      </c>
      <c r="F16" s="411">
        <f>'[14]Sheet1'!E17</f>
        <v>3.8</v>
      </c>
      <c r="G16" s="405">
        <f>'[14]Sheet1'!F17/10000</f>
        <v>1.359</v>
      </c>
      <c r="H16" s="411">
        <f>'[14]Sheet1'!G17</f>
        <v>5.7</v>
      </c>
      <c r="I16" s="405">
        <f>'[14]Sheet1'!H17/10000</f>
        <v>13.8146</v>
      </c>
      <c r="J16" s="406">
        <f>'[14]Sheet1'!I17</f>
        <v>7.6</v>
      </c>
      <c r="L16" s="37"/>
      <c r="M16" s="384"/>
      <c r="Q16" s="384"/>
    </row>
    <row r="17" spans="1:17" ht="27" customHeight="1">
      <c r="A17" s="386" t="s">
        <v>400</v>
      </c>
      <c r="B17" s="408">
        <f>'[14]Sheet1'!B18/10000</f>
        <v>20.004</v>
      </c>
      <c r="C17" s="409">
        <f>'[14]Sheet1'!C18</f>
        <v>6.9</v>
      </c>
      <c r="D17" s="410">
        <v>10</v>
      </c>
      <c r="E17" s="408">
        <f>'[14]Sheet1'!D18/10000</f>
        <v>2.1373</v>
      </c>
      <c r="F17" s="412">
        <f>'[14]Sheet1'!E18</f>
        <v>3.9</v>
      </c>
      <c r="G17" s="408">
        <f>'[14]Sheet1'!F18/10000</f>
        <v>14.0596</v>
      </c>
      <c r="H17" s="412">
        <f>'[14]Sheet1'!G18</f>
        <v>7</v>
      </c>
      <c r="I17" s="408">
        <f>'[14]Sheet1'!H18/10000</f>
        <v>3.8071</v>
      </c>
      <c r="J17" s="409">
        <f>'[14]Sheet1'!I18</f>
        <v>7.8</v>
      </c>
      <c r="L17" s="37"/>
      <c r="M17" s="384"/>
      <c r="Q17" s="384"/>
    </row>
    <row r="18" spans="1:7" ht="14.25">
      <c r="A18" s="14" t="s">
        <v>375</v>
      </c>
      <c r="G18" s="385"/>
    </row>
  </sheetData>
  <sheetProtection/>
  <mergeCells count="7">
    <mergeCell ref="A1:J1"/>
    <mergeCell ref="I2:J2"/>
    <mergeCell ref="A3:A4"/>
    <mergeCell ref="E3:F3"/>
    <mergeCell ref="G3:H3"/>
    <mergeCell ref="I3:J3"/>
    <mergeCell ref="B3:D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85" zoomScaleNormal="85" zoomScalePageLayoutView="0" workbookViewId="0" topLeftCell="G3">
      <selection activeCell="S5" sqref="S5:S17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7.421875" style="36" customWidth="1"/>
    <col min="4" max="5" width="14.00390625" style="36" customWidth="1"/>
    <col min="6" max="6" width="13.00390625" style="8" customWidth="1"/>
    <col min="7" max="8" width="10.8515625" style="37" customWidth="1"/>
    <col min="9" max="9" width="12.140625" style="37" customWidth="1"/>
    <col min="10" max="11" width="13.140625" style="37" customWidth="1"/>
    <col min="12" max="12" width="12.421875" style="8" customWidth="1"/>
    <col min="13" max="14" width="10.8515625" style="37" customWidth="1"/>
    <col min="15" max="15" width="10.421875" style="8" customWidth="1"/>
    <col min="16" max="17" width="10.421875" style="37" customWidth="1"/>
    <col min="18" max="18" width="10.8515625" style="8" customWidth="1"/>
    <col min="19" max="20" width="10.8515625" style="39" customWidth="1"/>
    <col min="21" max="21" width="13.421875" style="0" bestFit="1" customWidth="1"/>
    <col min="22" max="22" width="11.00390625" style="0" bestFit="1" customWidth="1"/>
    <col min="23" max="23" width="11.00390625" style="0" customWidth="1"/>
    <col min="24" max="24" width="12.421875" style="0" customWidth="1"/>
  </cols>
  <sheetData>
    <row r="1" spans="1:20" ht="25.5">
      <c r="A1" s="478" t="s">
        <v>351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321"/>
    </row>
    <row r="2" spans="1:20" s="31" customFormat="1" ht="14.25">
      <c r="A2" s="30"/>
      <c r="B2" s="35"/>
      <c r="C2" s="35"/>
      <c r="D2" s="35"/>
      <c r="E2" s="35"/>
      <c r="F2" s="41"/>
      <c r="G2" s="34"/>
      <c r="H2" s="34"/>
      <c r="I2" s="34"/>
      <c r="J2" s="34"/>
      <c r="K2" s="34"/>
      <c r="L2" s="479"/>
      <c r="M2" s="479"/>
      <c r="N2" s="388"/>
      <c r="O2" s="40"/>
      <c r="P2" s="38"/>
      <c r="Q2" s="38"/>
      <c r="R2" s="480" t="s">
        <v>206</v>
      </c>
      <c r="S2" s="480"/>
      <c r="T2" s="390"/>
    </row>
    <row r="3" spans="1:26" s="28" customFormat="1" ht="39" customHeight="1">
      <c r="A3" s="27"/>
      <c r="B3" s="483" t="s">
        <v>10</v>
      </c>
      <c r="C3" s="484"/>
      <c r="D3" s="483" t="s">
        <v>130</v>
      </c>
      <c r="E3" s="484"/>
      <c r="F3" s="475" t="s">
        <v>11</v>
      </c>
      <c r="G3" s="476"/>
      <c r="H3" s="476"/>
      <c r="I3" s="475" t="s">
        <v>131</v>
      </c>
      <c r="J3" s="476"/>
      <c r="K3" s="477"/>
      <c r="L3" s="475" t="s">
        <v>12</v>
      </c>
      <c r="M3" s="476"/>
      <c r="N3" s="477"/>
      <c r="O3" s="475" t="s">
        <v>72</v>
      </c>
      <c r="P3" s="476"/>
      <c r="Q3" s="477"/>
      <c r="R3" s="475" t="s">
        <v>73</v>
      </c>
      <c r="S3" s="476"/>
      <c r="T3" s="477"/>
      <c r="U3" s="472" t="s">
        <v>285</v>
      </c>
      <c r="V3" s="473"/>
      <c r="W3" s="474"/>
      <c r="X3" s="472" t="s">
        <v>286</v>
      </c>
      <c r="Y3" s="473"/>
      <c r="Z3" s="473"/>
    </row>
    <row r="4" spans="1:26" s="28" customFormat="1" ht="39" customHeight="1">
      <c r="A4" s="29"/>
      <c r="B4" s="67" t="s">
        <v>136</v>
      </c>
      <c r="C4" s="67" t="s">
        <v>379</v>
      </c>
      <c r="D4" s="67" t="s">
        <v>139</v>
      </c>
      <c r="E4" s="67" t="s">
        <v>379</v>
      </c>
      <c r="F4" s="68" t="s">
        <v>135</v>
      </c>
      <c r="G4" s="67" t="s">
        <v>136</v>
      </c>
      <c r="H4" s="67" t="s">
        <v>379</v>
      </c>
      <c r="I4" s="68" t="s">
        <v>135</v>
      </c>
      <c r="J4" s="69" t="s">
        <v>140</v>
      </c>
      <c r="K4" s="67" t="s">
        <v>379</v>
      </c>
      <c r="L4" s="68" t="s">
        <v>135</v>
      </c>
      <c r="M4" s="67" t="s">
        <v>136</v>
      </c>
      <c r="N4" s="67" t="s">
        <v>379</v>
      </c>
      <c r="O4" s="68" t="s">
        <v>135</v>
      </c>
      <c r="P4" s="67" t="s">
        <v>136</v>
      </c>
      <c r="Q4" s="67" t="s">
        <v>379</v>
      </c>
      <c r="R4" s="68" t="s">
        <v>128</v>
      </c>
      <c r="S4" s="67" t="s">
        <v>91</v>
      </c>
      <c r="T4" s="67" t="s">
        <v>379</v>
      </c>
      <c r="U4" s="183" t="s">
        <v>280</v>
      </c>
      <c r="V4" s="184" t="s">
        <v>281</v>
      </c>
      <c r="W4" s="67" t="s">
        <v>379</v>
      </c>
      <c r="X4" s="183" t="s">
        <v>282</v>
      </c>
      <c r="Y4" s="185" t="s">
        <v>281</v>
      </c>
      <c r="Z4" s="67" t="s">
        <v>379</v>
      </c>
    </row>
    <row r="5" spans="1:26" s="32" customFormat="1" ht="30" customHeight="1">
      <c r="A5" s="143" t="s">
        <v>132</v>
      </c>
      <c r="B5" s="160">
        <f>'[1]Sheet1'!$G$5</f>
        <v>5.5</v>
      </c>
      <c r="C5" s="282" t="s">
        <v>250</v>
      </c>
      <c r="D5" s="160">
        <f>'[1]Sheet1'!$H$5</f>
        <v>81.24328572801501</v>
      </c>
      <c r="E5" s="306" t="str">
        <f>'[1]Sheet1'!$H$6</f>
        <v>—</v>
      </c>
      <c r="F5" s="393">
        <f>'[10]0'!B5</f>
        <v>312.73</v>
      </c>
      <c r="G5" s="394">
        <f>'[10]0'!I5</f>
        <v>12.43767893655017</v>
      </c>
      <c r="H5" s="306" t="str">
        <f>'[1]Sheet1'!$H$6</f>
        <v>—</v>
      </c>
      <c r="I5" s="393">
        <f>'[10]0'!C5</f>
        <v>129.35000000000002</v>
      </c>
      <c r="J5" s="394">
        <f>'[10]0'!J5</f>
        <v>41.36155789339047</v>
      </c>
      <c r="K5" s="306" t="str">
        <f>'[1]Sheet1'!$H$6</f>
        <v>—</v>
      </c>
      <c r="L5" s="160">
        <f>'[5]Sheet1'!B5/10000</f>
        <v>302.803933297022</v>
      </c>
      <c r="M5" s="389">
        <f>'[5]Sheet1'!C5</f>
        <v>9.334464655680819</v>
      </c>
      <c r="N5" s="306" t="str">
        <f>'[1]Sheet1'!$H$6</f>
        <v>—</v>
      </c>
      <c r="O5" s="281">
        <f>'[3]Sheet1'!B3/10000</f>
        <v>95.5632</v>
      </c>
      <c r="P5" s="389">
        <f>'[3]Sheet1'!$C$3</f>
        <v>4.370163102953413</v>
      </c>
      <c r="Q5" s="306" t="str">
        <f>'[1]Sheet1'!$H$6</f>
        <v>—</v>
      </c>
      <c r="R5" s="281">
        <f>'[3]Sheet1'!$D$3/10000</f>
        <v>46.6442</v>
      </c>
      <c r="S5" s="389">
        <f>'[3]Sheet1'!$E$3</f>
        <v>-7.210990449401322</v>
      </c>
      <c r="T5" s="306" t="str">
        <f>'[1]Sheet1'!$H$6</f>
        <v>—</v>
      </c>
      <c r="U5" s="322">
        <v>8672.478695706708</v>
      </c>
      <c r="V5" s="389">
        <v>8</v>
      </c>
      <c r="W5" s="306" t="s">
        <v>250</v>
      </c>
      <c r="X5" s="322">
        <v>5006.68491252833</v>
      </c>
      <c r="Y5" s="389">
        <v>8.7</v>
      </c>
      <c r="Z5" s="326" t="s">
        <v>250</v>
      </c>
    </row>
    <row r="6" spans="1:26" s="28" customFormat="1" ht="30" customHeight="1">
      <c r="A6" s="144" t="s">
        <v>407</v>
      </c>
      <c r="B6" s="280">
        <f>'[1]Sheet1'!$G$6</f>
        <v>-1.1</v>
      </c>
      <c r="C6" s="391">
        <f>RANK(B6,B$6:B$17)</f>
        <v>11</v>
      </c>
      <c r="D6" s="280" t="str">
        <f>'[1]Sheet1'!$H$6</f>
        <v>—</v>
      </c>
      <c r="E6" s="284" t="str">
        <f>'[1]Sheet1'!$H$6</f>
        <v>—</v>
      </c>
      <c r="F6" s="280">
        <f>'[10]0'!B6</f>
        <v>24.77</v>
      </c>
      <c r="G6" s="327">
        <f>'[10]0'!I6</f>
        <v>13.3</v>
      </c>
      <c r="H6" s="391">
        <v>3</v>
      </c>
      <c r="I6" s="280">
        <f>'[10]0'!C6</f>
        <v>11.91</v>
      </c>
      <c r="J6" s="327">
        <f>'[10]0'!J6</f>
        <v>48.08235769075495</v>
      </c>
      <c r="K6" s="391">
        <f>RANK(J6,J$6:J$17)</f>
        <v>5</v>
      </c>
      <c r="L6" s="280">
        <f>'[5]Sheet1'!B6/10000</f>
        <v>107.77998017975803</v>
      </c>
      <c r="M6" s="327">
        <f>'[5]Sheet1'!C6</f>
        <v>9.544440000000009</v>
      </c>
      <c r="N6" s="391">
        <f>RANK(M6,M$6:M$17)</f>
        <v>6</v>
      </c>
      <c r="O6" s="283">
        <f>'[3]Sheet1'!$B$11/10000</f>
        <v>9.0149</v>
      </c>
      <c r="P6" s="327">
        <f>'[3]Sheet1'!$C$11</f>
        <v>42.21776992490692</v>
      </c>
      <c r="Q6" s="391">
        <f>RANK(P6,P$6:P$17)</f>
        <v>1</v>
      </c>
      <c r="R6" s="283">
        <f>'[3]Sheet1'!$D$11/10000</f>
        <v>3.3235</v>
      </c>
      <c r="S6" s="327">
        <f>'[3]Sheet1'!$E$11</f>
        <v>11.583011583011583</v>
      </c>
      <c r="T6" s="391">
        <f>RANK(S6,S$6:S$17)</f>
        <v>4</v>
      </c>
      <c r="U6" s="280" t="s">
        <v>250</v>
      </c>
      <c r="V6" s="327" t="s">
        <v>250</v>
      </c>
      <c r="W6" s="284" t="s">
        <v>250</v>
      </c>
      <c r="X6" s="280" t="s">
        <v>250</v>
      </c>
      <c r="Y6" s="327" t="s">
        <v>250</v>
      </c>
      <c r="Z6" s="327" t="s">
        <v>250</v>
      </c>
    </row>
    <row r="7" spans="1:26" s="28" customFormat="1" ht="30" customHeight="1">
      <c r="A7" s="144" t="s">
        <v>398</v>
      </c>
      <c r="B7" s="280">
        <f>'[1]Sheet1'!$G$7</f>
        <v>7.4</v>
      </c>
      <c r="C7" s="391">
        <f aca="true" t="shared" si="0" ref="C7:C17">RANK(B7,B$6:B$17)</f>
        <v>5</v>
      </c>
      <c r="D7" s="280">
        <f>'[1]Sheet1'!$H$7</f>
        <v>98.88934723151425</v>
      </c>
      <c r="E7" s="391">
        <f>RANK(D7,(D$5:D$6,D$7:D$16))</f>
        <v>2</v>
      </c>
      <c r="F7" s="280">
        <f>'[10]0'!B7</f>
        <v>11.87</v>
      </c>
      <c r="G7" s="327">
        <f>'[10]0'!I7</f>
        <v>13.1</v>
      </c>
      <c r="H7" s="391">
        <f aca="true" t="shared" si="1" ref="H7:H17">RANK(G7,G$6:G$17)</f>
        <v>6</v>
      </c>
      <c r="I7" s="280">
        <f>'[10]0'!C7</f>
        <v>4.51</v>
      </c>
      <c r="J7" s="327">
        <f>'[10]0'!J7</f>
        <v>37.994945240101096</v>
      </c>
      <c r="K7" s="391">
        <f aca="true" t="shared" si="2" ref="K7:K17">RANK(J7,J$6:J$17)</f>
        <v>7</v>
      </c>
      <c r="L7" s="280">
        <f>'[5]Sheet1'!B7/10000</f>
        <v>6.454613664891421</v>
      </c>
      <c r="M7" s="327">
        <f>'[5]Sheet1'!C7</f>
        <v>9.3511</v>
      </c>
      <c r="N7" s="391">
        <v>9</v>
      </c>
      <c r="O7" s="283">
        <f>'[3]Sheet1'!$B$12/10000</f>
        <v>2.5846</v>
      </c>
      <c r="P7" s="327">
        <f>'[3]Sheet1'!$C$12</f>
        <v>-36.57890216671166</v>
      </c>
      <c r="Q7" s="391">
        <f aca="true" t="shared" si="3" ref="Q7:Q17">RANK(P7,P$6:P$17)</f>
        <v>12</v>
      </c>
      <c r="R7" s="283">
        <f>'[3]Sheet1'!$D$12/10000</f>
        <v>0.8454</v>
      </c>
      <c r="S7" s="327">
        <f>'[3]Sheet1'!$E$12</f>
        <v>-69.40060807876068</v>
      </c>
      <c r="T7" s="391">
        <f aca="true" t="shared" si="4" ref="T7:T17">RANK(S7,S$6:S$17)</f>
        <v>12</v>
      </c>
      <c r="U7" s="280" t="s">
        <v>250</v>
      </c>
      <c r="V7" s="327" t="s">
        <v>250</v>
      </c>
      <c r="W7" s="284" t="s">
        <v>250</v>
      </c>
      <c r="X7" s="280" t="s">
        <v>250</v>
      </c>
      <c r="Y7" s="327" t="s">
        <v>250</v>
      </c>
      <c r="Z7" s="327" t="s">
        <v>250</v>
      </c>
    </row>
    <row r="8" spans="1:26" s="28" customFormat="1" ht="30" customHeight="1">
      <c r="A8" s="144" t="s">
        <v>396</v>
      </c>
      <c r="B8" s="280">
        <f>'[1]Sheet1'!G9</f>
        <v>5</v>
      </c>
      <c r="C8" s="391">
        <f t="shared" si="0"/>
        <v>9</v>
      </c>
      <c r="D8" s="280">
        <f>'[1]Sheet1'!H9</f>
        <v>71.61686472752295</v>
      </c>
      <c r="E8" s="391">
        <f>RANK(D8,(D$5:D$6,D$7:D$16))</f>
        <v>7</v>
      </c>
      <c r="F8" s="280">
        <f>'[10]0'!B8</f>
        <v>18.48</v>
      </c>
      <c r="G8" s="327">
        <f>'[10]0'!I8</f>
        <v>12.5</v>
      </c>
      <c r="H8" s="391">
        <f t="shared" si="1"/>
        <v>11</v>
      </c>
      <c r="I8" s="280">
        <f>'[10]0'!C8</f>
        <v>7.87</v>
      </c>
      <c r="J8" s="327">
        <f>'[10]0'!J8</f>
        <v>42.586580086580085</v>
      </c>
      <c r="K8" s="391">
        <f t="shared" si="2"/>
        <v>6</v>
      </c>
      <c r="L8" s="280">
        <f>'[5]Sheet1'!B8/10000</f>
        <v>7.352273904545999</v>
      </c>
      <c r="M8" s="327">
        <f>'[5]Sheet1'!C8</f>
        <v>9.800000000000011</v>
      </c>
      <c r="N8" s="391">
        <f aca="true" t="shared" si="5" ref="N8:N17">RANK(M8,M$6:M$17)</f>
        <v>3</v>
      </c>
      <c r="O8" s="283">
        <f>'[3]Sheet1'!$B$13/10000</f>
        <v>1.0819</v>
      </c>
      <c r="P8" s="327">
        <f>'[3]Sheet1'!$C$13</f>
        <v>-15.118468539149532</v>
      </c>
      <c r="Q8" s="391">
        <f t="shared" si="3"/>
        <v>11</v>
      </c>
      <c r="R8" s="283">
        <f>'[3]Sheet1'!$D$13/10000</f>
        <v>0.6576</v>
      </c>
      <c r="S8" s="327">
        <f>'[3]Sheet1'!$E$13</f>
        <v>-37.191977077363894</v>
      </c>
      <c r="T8" s="391">
        <f t="shared" si="4"/>
        <v>11</v>
      </c>
      <c r="U8" s="280" t="s">
        <v>250</v>
      </c>
      <c r="V8" s="327" t="s">
        <v>250</v>
      </c>
      <c r="W8" s="284" t="s">
        <v>250</v>
      </c>
      <c r="X8" s="280" t="s">
        <v>250</v>
      </c>
      <c r="Y8" s="327" t="s">
        <v>250</v>
      </c>
      <c r="Z8" s="327" t="s">
        <v>250</v>
      </c>
    </row>
    <row r="9" spans="1:26" s="28" customFormat="1" ht="30" customHeight="1">
      <c r="A9" s="144" t="s">
        <v>395</v>
      </c>
      <c r="B9" s="280">
        <f>'[1]Sheet1'!G10</f>
        <v>8.1</v>
      </c>
      <c r="C9" s="391">
        <f t="shared" si="0"/>
        <v>3</v>
      </c>
      <c r="D9" s="280">
        <f>'[1]Sheet1'!H10</f>
        <v>69.5151786425983</v>
      </c>
      <c r="E9" s="391">
        <f>RANK(D9,(D$5:D$6,D$7:D$16))</f>
        <v>8</v>
      </c>
      <c r="F9" s="280">
        <f>'[10]0'!B9</f>
        <v>35.45</v>
      </c>
      <c r="G9" s="327">
        <f>'[10]0'!I9</f>
        <v>13.349320543565128</v>
      </c>
      <c r="H9" s="391">
        <f t="shared" si="1"/>
        <v>3</v>
      </c>
      <c r="I9" s="280">
        <f>'[10]0'!C9</f>
        <v>6.71</v>
      </c>
      <c r="J9" s="327">
        <f>'[10]0'!J9</f>
        <v>18.928067700987306</v>
      </c>
      <c r="K9" s="391">
        <f t="shared" si="2"/>
        <v>11</v>
      </c>
      <c r="L9" s="280">
        <f>'[5]Sheet1'!B9/10000</f>
        <v>26.087114703987382</v>
      </c>
      <c r="M9" s="327">
        <f>'[5]Sheet1'!C9</f>
        <v>9.397999999999996</v>
      </c>
      <c r="N9" s="391">
        <f t="shared" si="5"/>
        <v>9</v>
      </c>
      <c r="O9" s="283">
        <f>'[3]Sheet1'!$B$20/10000</f>
        <v>3.4355</v>
      </c>
      <c r="P9" s="327">
        <f>'[3]Sheet1'!$C$20</f>
        <v>2.4818781135339947</v>
      </c>
      <c r="Q9" s="391">
        <f t="shared" si="3"/>
        <v>9</v>
      </c>
      <c r="R9" s="283">
        <f>'[3]Sheet1'!$D$20/10000</f>
        <v>2.2878</v>
      </c>
      <c r="S9" s="327">
        <f>'[3]Sheet1'!$E$20</f>
        <v>-15.963855421686745</v>
      </c>
      <c r="T9" s="391">
        <f t="shared" si="4"/>
        <v>8</v>
      </c>
      <c r="U9" s="323">
        <v>8044.266748456772</v>
      </c>
      <c r="V9" s="327">
        <v>7.711993402682757</v>
      </c>
      <c r="W9" s="391">
        <v>4</v>
      </c>
      <c r="X9" s="323">
        <v>5815.785012895635</v>
      </c>
      <c r="Y9" s="327">
        <v>7.711819547548572</v>
      </c>
      <c r="Z9" s="395">
        <v>6</v>
      </c>
    </row>
    <row r="10" spans="1:26" s="28" customFormat="1" ht="30" customHeight="1">
      <c r="A10" s="144" t="s">
        <v>402</v>
      </c>
      <c r="B10" s="280">
        <f>'[1]Sheet1'!G11</f>
        <v>8.2</v>
      </c>
      <c r="C10" s="391">
        <f t="shared" si="0"/>
        <v>2</v>
      </c>
      <c r="D10" s="280">
        <f>'[1]Sheet1'!H11</f>
        <v>84.54708242746915</v>
      </c>
      <c r="E10" s="391">
        <f>RANK(D10,(D$5:D$6,D$7:D$16))</f>
        <v>3</v>
      </c>
      <c r="F10" s="280">
        <f>'[10]0'!B10</f>
        <v>45.51</v>
      </c>
      <c r="G10" s="327">
        <f>'[10]0'!I10</f>
        <v>12.6</v>
      </c>
      <c r="H10" s="391">
        <f t="shared" si="1"/>
        <v>10</v>
      </c>
      <c r="I10" s="280">
        <f>'[10]0'!C10</f>
        <v>13.57</v>
      </c>
      <c r="J10" s="327">
        <f>'[10]0'!J10</f>
        <v>29.817622500549334</v>
      </c>
      <c r="K10" s="391">
        <f t="shared" si="2"/>
        <v>9</v>
      </c>
      <c r="L10" s="280">
        <f>'[5]Sheet1'!B10/10000</f>
        <v>26.429878339883597</v>
      </c>
      <c r="M10" s="327">
        <f>'[5]Sheet1'!C10</f>
        <v>10.040000000000006</v>
      </c>
      <c r="N10" s="391">
        <f t="shared" si="5"/>
        <v>2</v>
      </c>
      <c r="O10" s="283">
        <f>'[3]Sheet1'!$B$19/10000</f>
        <v>3.1273</v>
      </c>
      <c r="P10" s="327">
        <f>'[3]Sheet1'!$C$19</f>
        <v>3.8625041514447105</v>
      </c>
      <c r="Q10" s="391">
        <f t="shared" si="3"/>
        <v>8</v>
      </c>
      <c r="R10" s="283">
        <f>'[3]Sheet1'!$D$19/10000</f>
        <v>1.9802</v>
      </c>
      <c r="S10" s="327">
        <f>'[3]Sheet1'!$E$19</f>
        <v>-17.687159662468304</v>
      </c>
      <c r="T10" s="391">
        <f t="shared" si="4"/>
        <v>9</v>
      </c>
      <c r="U10" s="323">
        <v>8284.921149748025</v>
      </c>
      <c r="V10" s="327">
        <v>7.53128115866226</v>
      </c>
      <c r="W10" s="391">
        <v>5</v>
      </c>
      <c r="X10" s="323">
        <v>4715.278295297347</v>
      </c>
      <c r="Y10" s="327">
        <v>8.72678945326443</v>
      </c>
      <c r="Z10" s="395">
        <v>4</v>
      </c>
    </row>
    <row r="11" spans="1:26" s="28" customFormat="1" ht="30" customHeight="1">
      <c r="A11" s="144" t="s">
        <v>409</v>
      </c>
      <c r="B11" s="280">
        <f>'[1]Sheet1'!G12</f>
        <v>-5</v>
      </c>
      <c r="C11" s="391">
        <f t="shared" si="0"/>
        <v>12</v>
      </c>
      <c r="D11" s="280">
        <f>'[1]Sheet1'!H12</f>
        <v>61.22830131314155</v>
      </c>
      <c r="E11" s="391">
        <f>RANK(D11,(D$5:D$6,D$7:D$16))</f>
        <v>10</v>
      </c>
      <c r="F11" s="280">
        <f>'[10]0'!B11</f>
        <v>24.75</v>
      </c>
      <c r="G11" s="327">
        <f>'[10]0'!I11</f>
        <v>0.3</v>
      </c>
      <c r="H11" s="391">
        <f t="shared" si="1"/>
        <v>12</v>
      </c>
      <c r="I11" s="280">
        <f>'[10]0'!C11</f>
        <v>12.82</v>
      </c>
      <c r="J11" s="327">
        <f>'[10]0'!J11</f>
        <v>51.7979797979798</v>
      </c>
      <c r="K11" s="391">
        <f t="shared" si="2"/>
        <v>4</v>
      </c>
      <c r="L11" s="280">
        <f>'[5]Sheet1'!B11/10000</f>
        <v>21.641517752530664</v>
      </c>
      <c r="M11" s="327">
        <f>'[5]Sheet1'!C11</f>
        <v>-5.5</v>
      </c>
      <c r="N11" s="391">
        <f t="shared" si="5"/>
        <v>12</v>
      </c>
      <c r="O11" s="283">
        <f>'[3]Sheet1'!$B$17/10000</f>
        <v>4.4278</v>
      </c>
      <c r="P11" s="327">
        <f>'[3]Sheet1'!$C$17</f>
        <v>28.491004062681355</v>
      </c>
      <c r="Q11" s="391">
        <f t="shared" si="3"/>
        <v>2</v>
      </c>
      <c r="R11" s="283">
        <f>'[3]Sheet1'!$D$18/10000</f>
        <v>2.3465</v>
      </c>
      <c r="S11" s="327">
        <f>'[3]Sheet1'!$E$17</f>
        <v>23.785895682750535</v>
      </c>
      <c r="T11" s="391">
        <f t="shared" si="4"/>
        <v>1</v>
      </c>
      <c r="U11" s="323">
        <v>8926.790247176355</v>
      </c>
      <c r="V11" s="327">
        <v>7.253318315544766</v>
      </c>
      <c r="W11" s="391">
        <v>6</v>
      </c>
      <c r="X11" s="323">
        <v>6041.548408834604</v>
      </c>
      <c r="Y11" s="327">
        <v>8.902473504099886</v>
      </c>
      <c r="Z11" s="395">
        <v>3</v>
      </c>
    </row>
    <row r="12" spans="1:26" s="28" customFormat="1" ht="30" customHeight="1">
      <c r="A12" s="144" t="s">
        <v>408</v>
      </c>
      <c r="B12" s="280">
        <f>'[1]Sheet1'!G13</f>
        <v>8.3</v>
      </c>
      <c r="C12" s="391">
        <f t="shared" si="0"/>
        <v>1</v>
      </c>
      <c r="D12" s="280">
        <f>'[1]Sheet1'!H13</f>
        <v>62.48841834082845</v>
      </c>
      <c r="E12" s="391">
        <f>RANK(D12,(D$5:D$6,D$7:D$16))</f>
        <v>9</v>
      </c>
      <c r="F12" s="280">
        <f>'[10]0'!B12</f>
        <v>43.37</v>
      </c>
      <c r="G12" s="327">
        <f>'[10]0'!I12</f>
        <v>13.5</v>
      </c>
      <c r="H12" s="391">
        <f t="shared" si="1"/>
        <v>2</v>
      </c>
      <c r="I12" s="280">
        <f>'[10]0'!C12</f>
        <v>28.43</v>
      </c>
      <c r="J12" s="327">
        <f>'[10]0'!J12</f>
        <v>65.55222504035048</v>
      </c>
      <c r="K12" s="391">
        <f t="shared" si="2"/>
        <v>2</v>
      </c>
      <c r="L12" s="280">
        <f>'[5]Sheet1'!B12/10000</f>
        <v>26.554964844755222</v>
      </c>
      <c r="M12" s="327">
        <f>'[5]Sheet1'!C12</f>
        <v>10.224000000000018</v>
      </c>
      <c r="N12" s="391">
        <f t="shared" si="5"/>
        <v>1</v>
      </c>
      <c r="O12" s="283">
        <f>'[3]Sheet1'!$B$16/10000</f>
        <v>4.5902</v>
      </c>
      <c r="P12" s="327">
        <f>'[3]Sheet1'!$C$16</f>
        <v>28.214295690064517</v>
      </c>
      <c r="Q12" s="391">
        <f t="shared" si="3"/>
        <v>3</v>
      </c>
      <c r="R12" s="283">
        <f>'[3]Sheet1'!$D$16/10000</f>
        <v>2.4128</v>
      </c>
      <c r="S12" s="327">
        <f>'[3]Sheet1'!$E$16</f>
        <v>9.141900755416827</v>
      </c>
      <c r="T12" s="391">
        <f t="shared" si="4"/>
        <v>5</v>
      </c>
      <c r="U12" s="323">
        <v>6192.643921852929</v>
      </c>
      <c r="V12" s="327">
        <v>7.844554305181505</v>
      </c>
      <c r="W12" s="391">
        <v>3</v>
      </c>
      <c r="X12" s="323">
        <v>3653.2442898741924</v>
      </c>
      <c r="Y12" s="327">
        <v>9.13557064344366</v>
      </c>
      <c r="Z12" s="395">
        <v>1</v>
      </c>
    </row>
    <row r="13" spans="1:26" s="28" customFormat="1" ht="30" customHeight="1">
      <c r="A13" s="144" t="s">
        <v>405</v>
      </c>
      <c r="B13" s="280">
        <f>'[1]Sheet1'!G14</f>
        <v>5.3</v>
      </c>
      <c r="C13" s="391">
        <f t="shared" si="0"/>
        <v>8</v>
      </c>
      <c r="D13" s="280">
        <f>'[1]Sheet1'!H14</f>
        <v>74.43282760244773</v>
      </c>
      <c r="E13" s="391">
        <f>RANK(D13,(D$5:D$6,D$7:D$16))</f>
        <v>6</v>
      </c>
      <c r="F13" s="280">
        <f>'[10]0'!B13</f>
        <v>26.11</v>
      </c>
      <c r="G13" s="327">
        <f>'[10]0'!I13</f>
        <v>12.8</v>
      </c>
      <c r="H13" s="391">
        <f t="shared" si="1"/>
        <v>8</v>
      </c>
      <c r="I13" s="280">
        <f>'[10]0'!C13</f>
        <v>6.46</v>
      </c>
      <c r="J13" s="327">
        <f>'[10]0'!J13</f>
        <v>24.74147836078131</v>
      </c>
      <c r="K13" s="391">
        <f t="shared" si="2"/>
        <v>10</v>
      </c>
      <c r="L13" s="280">
        <f>'[5]Sheet1'!B13/10000</f>
        <v>19.74002932963814</v>
      </c>
      <c r="M13" s="327">
        <f>'[5]Sheet1'!C13</f>
        <v>-3.157999999999987</v>
      </c>
      <c r="N13" s="391">
        <f t="shared" si="5"/>
        <v>11</v>
      </c>
      <c r="O13" s="283">
        <f>'[3]Sheet1'!$B$15/10000</f>
        <v>5.0639</v>
      </c>
      <c r="P13" s="327">
        <f>'[3]Sheet1'!$C$15</f>
        <v>11.64785254431608</v>
      </c>
      <c r="Q13" s="391">
        <f t="shared" si="3"/>
        <v>6</v>
      </c>
      <c r="R13" s="283">
        <f>'[3]Sheet1'!$D$15/10000</f>
        <v>3.0642</v>
      </c>
      <c r="S13" s="327">
        <f>'[3]Sheet1'!$E$15</f>
        <v>21.105050984111926</v>
      </c>
      <c r="T13" s="391">
        <f t="shared" si="4"/>
        <v>2</v>
      </c>
      <c r="U13" s="323">
        <v>8976.854739821061</v>
      </c>
      <c r="V13" s="327">
        <v>8.742263351317002</v>
      </c>
      <c r="W13" s="391">
        <v>2</v>
      </c>
      <c r="X13" s="323">
        <v>5785.510610368701</v>
      </c>
      <c r="Y13" s="327">
        <v>9.019596204656857</v>
      </c>
      <c r="Z13" s="395">
        <v>2</v>
      </c>
    </row>
    <row r="14" spans="1:26" s="28" customFormat="1" ht="30" customHeight="1">
      <c r="A14" s="144" t="s">
        <v>393</v>
      </c>
      <c r="B14" s="280">
        <f>'[1]Sheet1'!G15</f>
        <v>8</v>
      </c>
      <c r="C14" s="391">
        <f t="shared" si="0"/>
        <v>4</v>
      </c>
      <c r="D14" s="280">
        <f>'[1]Sheet1'!H15</f>
        <v>79.08327884886273</v>
      </c>
      <c r="E14" s="391">
        <f>RANK(D14,(D$5:D$6,D$7:D$16))</f>
        <v>5</v>
      </c>
      <c r="F14" s="280">
        <f>'[10]0'!B14</f>
        <v>26.42</v>
      </c>
      <c r="G14" s="327">
        <f>'[10]0'!I14</f>
        <v>13.6</v>
      </c>
      <c r="H14" s="391">
        <f t="shared" si="1"/>
        <v>1</v>
      </c>
      <c r="I14" s="280">
        <f>'[10]0'!C14</f>
        <v>18.68</v>
      </c>
      <c r="J14" s="327">
        <f>'[10]0'!J14</f>
        <v>70.70401211203632</v>
      </c>
      <c r="K14" s="391">
        <f t="shared" si="2"/>
        <v>1</v>
      </c>
      <c r="L14" s="280">
        <f>'[5]Sheet1'!B14/10000</f>
        <v>18.128091538237843</v>
      </c>
      <c r="M14" s="327">
        <f>'[5]Sheet1'!C14</f>
        <v>9.588999999999999</v>
      </c>
      <c r="N14" s="391">
        <f t="shared" si="5"/>
        <v>5</v>
      </c>
      <c r="O14" s="283">
        <f>'[3]Sheet1'!$B$18/10000</f>
        <v>3.4544</v>
      </c>
      <c r="P14" s="327">
        <f>'[3]Sheet1'!$C$18</f>
        <v>17.93786275179241</v>
      </c>
      <c r="Q14" s="391">
        <f t="shared" si="3"/>
        <v>4</v>
      </c>
      <c r="R14" s="283">
        <f>'[3]Sheet1'!$D$18/10000</f>
        <v>2.3465</v>
      </c>
      <c r="S14" s="327">
        <f>'[3]Sheet1'!$E$18</f>
        <v>0.6865479510834547</v>
      </c>
      <c r="T14" s="391">
        <f t="shared" si="4"/>
        <v>6</v>
      </c>
      <c r="U14" s="323">
        <v>7859.596069100335</v>
      </c>
      <c r="V14" s="327">
        <v>8.906038830481561</v>
      </c>
      <c r="W14" s="391">
        <v>1</v>
      </c>
      <c r="X14" s="323">
        <v>4876.349039919282</v>
      </c>
      <c r="Y14" s="327">
        <v>8.517206425779449</v>
      </c>
      <c r="Z14" s="395">
        <v>5</v>
      </c>
    </row>
    <row r="15" spans="1:26" s="28" customFormat="1" ht="30" customHeight="1">
      <c r="A15" s="144" t="s">
        <v>406</v>
      </c>
      <c r="B15" s="280">
        <f>'[1]Sheet1'!G16</f>
        <v>4.9</v>
      </c>
      <c r="C15" s="391">
        <f t="shared" si="0"/>
        <v>10</v>
      </c>
      <c r="D15" s="280">
        <f>'[1]Sheet1'!H16</f>
        <v>98.90321287099204</v>
      </c>
      <c r="E15" s="391">
        <f>RANK(D15,(D$5:D$6,D$7:D$16))</f>
        <v>1</v>
      </c>
      <c r="F15" s="280">
        <f>'[10]0'!B15</f>
        <v>21.53</v>
      </c>
      <c r="G15" s="327">
        <f>'[10]0'!I15</f>
        <v>13.1</v>
      </c>
      <c r="H15" s="391">
        <f t="shared" si="1"/>
        <v>6</v>
      </c>
      <c r="I15" s="280">
        <f>'[10]0'!C15</f>
        <v>6.68</v>
      </c>
      <c r="J15" s="327">
        <f>'[10]0'!J15</f>
        <v>31.026474686483972</v>
      </c>
      <c r="K15" s="391">
        <f t="shared" si="2"/>
        <v>8</v>
      </c>
      <c r="L15" s="280">
        <f>'[5]Sheet1'!B15/10000</f>
        <v>28.241407311538605</v>
      </c>
      <c r="M15" s="327">
        <f>'[5]Sheet1'!C15</f>
        <v>9.539999999999992</v>
      </c>
      <c r="N15" s="391">
        <v>6</v>
      </c>
      <c r="O15" s="283">
        <f>'[3]Sheet1'!$B$8/10000</f>
        <v>11.168</v>
      </c>
      <c r="P15" s="327">
        <f>'[3]Sheet1'!$C$8</f>
        <v>9.37438790300466</v>
      </c>
      <c r="Q15" s="391">
        <f t="shared" si="3"/>
        <v>7</v>
      </c>
      <c r="R15" s="283">
        <f>'[3]Sheet1'!$D$8/10000</f>
        <v>5.5551</v>
      </c>
      <c r="S15" s="327">
        <f>'[3]Sheet1'!$E$8</f>
        <v>17.372012930761272</v>
      </c>
      <c r="T15" s="391">
        <f t="shared" si="4"/>
        <v>3</v>
      </c>
      <c r="U15" s="280" t="s">
        <v>250</v>
      </c>
      <c r="V15" s="327" t="s">
        <v>250</v>
      </c>
      <c r="W15" s="284" t="s">
        <v>250</v>
      </c>
      <c r="X15" s="280" t="s">
        <v>250</v>
      </c>
      <c r="Y15" s="327" t="s">
        <v>250</v>
      </c>
      <c r="Z15" s="327" t="s">
        <v>250</v>
      </c>
    </row>
    <row r="16" spans="1:26" s="28" customFormat="1" ht="30" customHeight="1">
      <c r="A16" s="144" t="s">
        <v>404</v>
      </c>
      <c r="B16" s="280">
        <f>'[1]Sheet1'!G17</f>
        <v>6.8</v>
      </c>
      <c r="C16" s="391">
        <f t="shared" si="0"/>
        <v>7</v>
      </c>
      <c r="D16" s="280" t="str">
        <f>'[1]Sheet1'!H17</f>
        <v>—</v>
      </c>
      <c r="E16" s="284" t="str">
        <f>'[1]Sheet1'!$H$6</f>
        <v>—</v>
      </c>
      <c r="F16" s="280">
        <f>'[10]0'!B16</f>
        <v>9.6</v>
      </c>
      <c r="G16" s="327">
        <f>'[10]0'!I16</f>
        <v>13.2</v>
      </c>
      <c r="H16" s="391">
        <f t="shared" si="1"/>
        <v>5</v>
      </c>
      <c r="I16" s="280">
        <f>'[10]0'!C16</f>
        <v>6.07</v>
      </c>
      <c r="J16" s="327">
        <f>'[10]0'!J16</f>
        <v>63.22916666666667</v>
      </c>
      <c r="K16" s="391">
        <f t="shared" si="2"/>
        <v>3</v>
      </c>
      <c r="L16" s="280">
        <f>'[5]Sheet1'!B16/10000</f>
        <v>5.5848956567958385</v>
      </c>
      <c r="M16" s="327">
        <f>'[5]Sheet1'!C16</f>
        <v>9.539999999999992</v>
      </c>
      <c r="N16" s="391">
        <v>6</v>
      </c>
      <c r="O16" s="283">
        <f>'[3]Sheet1'!$B$9/10000</f>
        <v>1.9455</v>
      </c>
      <c r="P16" s="327">
        <f>'[3]Sheet1'!$C$9</f>
        <v>-4.580901466477016</v>
      </c>
      <c r="Q16" s="391">
        <f t="shared" si="3"/>
        <v>10</v>
      </c>
      <c r="R16" s="283">
        <f>'[3]Sheet1'!$D$9/10000</f>
        <v>0.6935</v>
      </c>
      <c r="S16" s="327">
        <f>'[3]Sheet1'!$E$9</f>
        <v>-9.00144338013385</v>
      </c>
      <c r="T16" s="391">
        <f t="shared" si="4"/>
        <v>7</v>
      </c>
      <c r="U16" s="280" t="s">
        <v>250</v>
      </c>
      <c r="V16" s="327" t="s">
        <v>250</v>
      </c>
      <c r="W16" s="284" t="s">
        <v>250</v>
      </c>
      <c r="X16" s="280" t="s">
        <v>250</v>
      </c>
      <c r="Y16" s="327" t="s">
        <v>250</v>
      </c>
      <c r="Z16" s="327" t="s">
        <v>250</v>
      </c>
    </row>
    <row r="17" spans="1:26" s="28" customFormat="1" ht="30" customHeight="1">
      <c r="A17" s="144" t="s">
        <v>403</v>
      </c>
      <c r="B17" s="287">
        <f>'[1]Sheet1'!G18</f>
        <v>7.4</v>
      </c>
      <c r="C17" s="392">
        <f t="shared" si="0"/>
        <v>5</v>
      </c>
      <c r="D17" s="287" t="str">
        <f>'[1]Sheet1'!H18</f>
        <v>—</v>
      </c>
      <c r="E17" s="286" t="str">
        <f>'[1]Sheet1'!$H$6</f>
        <v>—</v>
      </c>
      <c r="F17" s="287">
        <f>'[10]0'!B17</f>
        <v>6.07</v>
      </c>
      <c r="G17" s="328">
        <f>'[10]0'!I17</f>
        <v>12.7</v>
      </c>
      <c r="H17" s="392">
        <f t="shared" si="1"/>
        <v>9</v>
      </c>
      <c r="I17" s="287">
        <f>'[10]0'!C17</f>
        <v>0.79</v>
      </c>
      <c r="J17" s="328">
        <f>'[10]0'!J17</f>
        <v>13.01482701812191</v>
      </c>
      <c r="K17" s="392">
        <f t="shared" si="2"/>
        <v>12</v>
      </c>
      <c r="L17" s="287">
        <f>'[5]Sheet1'!B17/10000</f>
        <v>2.5404238358046958</v>
      </c>
      <c r="M17" s="328">
        <f>'[5]Sheet1'!C17</f>
        <v>9.689999999999998</v>
      </c>
      <c r="N17" s="392">
        <f t="shared" si="5"/>
        <v>4</v>
      </c>
      <c r="O17" s="285">
        <f>'[3]Sheet1'!$B$7/10000</f>
        <v>0.8214</v>
      </c>
      <c r="P17" s="328">
        <f>'[3]Sheet1'!$C$7</f>
        <v>16.527166974038863</v>
      </c>
      <c r="Q17" s="392">
        <f t="shared" si="3"/>
        <v>5</v>
      </c>
      <c r="R17" s="285">
        <f>'[3]Sheet1'!$D$7/10000</f>
        <v>0.5002</v>
      </c>
      <c r="S17" s="328">
        <f>'[3]Sheet1'!$E$7</f>
        <v>-23.11712265600984</v>
      </c>
      <c r="T17" s="392">
        <f t="shared" si="4"/>
        <v>10</v>
      </c>
      <c r="U17" s="287" t="s">
        <v>250</v>
      </c>
      <c r="V17" s="328" t="s">
        <v>250</v>
      </c>
      <c r="W17" s="286" t="s">
        <v>250</v>
      </c>
      <c r="X17" s="287" t="s">
        <v>250</v>
      </c>
      <c r="Y17" s="328" t="s">
        <v>250</v>
      </c>
      <c r="Z17" s="328" t="s">
        <v>250</v>
      </c>
    </row>
    <row r="18" spans="1:24" s="31" customFormat="1" ht="31.5" customHeight="1">
      <c r="A18" s="481" t="s">
        <v>352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2"/>
    </row>
    <row r="19" spans="1:20" s="28" customFormat="1" ht="65.25" customHeight="1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320"/>
    </row>
    <row r="20" spans="1:11" ht="14.25">
      <c r="A20" s="57" t="s">
        <v>75</v>
      </c>
      <c r="G20" s="8"/>
      <c r="H20" s="8"/>
      <c r="I20" s="8"/>
      <c r="J20" s="8"/>
      <c r="K20" s="8"/>
    </row>
    <row r="21" spans="7:11" ht="14.25">
      <c r="G21" s="8"/>
      <c r="H21" s="8"/>
      <c r="I21" s="8"/>
      <c r="J21" s="8"/>
      <c r="K21" s="8"/>
    </row>
    <row r="22" spans="7:11" ht="14.25">
      <c r="G22" s="8"/>
      <c r="H22" s="8"/>
      <c r="I22" s="8"/>
      <c r="J22" s="8"/>
      <c r="K22" s="8"/>
    </row>
    <row r="23" spans="7:11" ht="14.25">
      <c r="G23" s="8"/>
      <c r="H23" s="8"/>
      <c r="I23" s="8"/>
      <c r="J23" s="8"/>
      <c r="K23" s="8"/>
    </row>
    <row r="24" spans="7:11" ht="14.25">
      <c r="G24" s="8"/>
      <c r="H24" s="8"/>
      <c r="I24" s="8"/>
      <c r="J24" s="8"/>
      <c r="K24" s="8"/>
    </row>
    <row r="25" spans="7:11" ht="14.25">
      <c r="G25" s="8"/>
      <c r="H25" s="8"/>
      <c r="I25" s="8"/>
      <c r="J25" s="8"/>
      <c r="K25" s="8"/>
    </row>
    <row r="26" spans="7:11" ht="14.25">
      <c r="G26" s="8"/>
      <c r="H26" s="8"/>
      <c r="I26" s="8"/>
      <c r="J26" s="8"/>
      <c r="K26" s="8"/>
    </row>
    <row r="27" spans="7:11" ht="14.25">
      <c r="G27" s="8"/>
      <c r="H27" s="8"/>
      <c r="I27" s="8"/>
      <c r="J27" s="8"/>
      <c r="K27" s="8"/>
    </row>
    <row r="28" spans="7:11" ht="14.25">
      <c r="G28" s="8"/>
      <c r="H28" s="8"/>
      <c r="I28" s="8"/>
      <c r="J28" s="8"/>
      <c r="K28" s="8"/>
    </row>
    <row r="29" spans="7:11" ht="14.25">
      <c r="G29" s="8"/>
      <c r="H29" s="8"/>
      <c r="I29" s="8"/>
      <c r="J29" s="8"/>
      <c r="K29" s="8"/>
    </row>
    <row r="30" spans="7:11" ht="14.25">
      <c r="G30" s="8"/>
      <c r="H30" s="8"/>
      <c r="I30" s="8"/>
      <c r="J30" s="8"/>
      <c r="K30" s="8"/>
    </row>
    <row r="31" spans="7:11" ht="14.25">
      <c r="G31" s="8"/>
      <c r="H31" s="8"/>
      <c r="I31" s="8"/>
      <c r="J31" s="8"/>
      <c r="K31" s="8"/>
    </row>
    <row r="32" spans="7:11" ht="14.25">
      <c r="G32" s="8"/>
      <c r="H32" s="8"/>
      <c r="I32" s="8"/>
      <c r="J32" s="8"/>
      <c r="K32" s="8"/>
    </row>
    <row r="33" spans="7:11" ht="14.25">
      <c r="G33" s="8"/>
      <c r="H33" s="8"/>
      <c r="I33" s="8"/>
      <c r="J33" s="8"/>
      <c r="K33" s="8"/>
    </row>
    <row r="34" spans="7:11" ht="14.25">
      <c r="G34" s="8"/>
      <c r="H34" s="8"/>
      <c r="I34" s="8"/>
      <c r="J34" s="8"/>
      <c r="K34" s="8"/>
    </row>
    <row r="35" spans="7:11" ht="14.25">
      <c r="G35" s="8"/>
      <c r="H35" s="8"/>
      <c r="I35" s="8"/>
      <c r="J35" s="8"/>
      <c r="K35" s="8"/>
    </row>
    <row r="36" spans="7:11" ht="14.25">
      <c r="G36" s="8"/>
      <c r="H36" s="8"/>
      <c r="I36" s="8"/>
      <c r="J36" s="8"/>
      <c r="K36" s="8"/>
    </row>
    <row r="37" spans="7:11" ht="14.25">
      <c r="G37" s="8"/>
      <c r="H37" s="8"/>
      <c r="I37" s="8"/>
      <c r="J37" s="8"/>
      <c r="K37" s="8"/>
    </row>
    <row r="38" spans="7:11" ht="14.25">
      <c r="G38" s="8"/>
      <c r="H38" s="8"/>
      <c r="I38" s="8"/>
      <c r="J38" s="8"/>
      <c r="K38" s="8"/>
    </row>
    <row r="39" spans="7:11" ht="14.25">
      <c r="G39" s="8"/>
      <c r="H39" s="8"/>
      <c r="I39" s="8"/>
      <c r="J39" s="8"/>
      <c r="K39" s="8"/>
    </row>
    <row r="40" spans="7:11" ht="14.25">
      <c r="G40" s="8"/>
      <c r="H40" s="8"/>
      <c r="I40" s="8"/>
      <c r="J40" s="8"/>
      <c r="K40" s="8"/>
    </row>
    <row r="41" spans="7:11" ht="14.25">
      <c r="G41" s="8"/>
      <c r="H41" s="8"/>
      <c r="I41" s="8"/>
      <c r="J41" s="8"/>
      <c r="K41" s="8"/>
    </row>
    <row r="42" spans="7:11" ht="14.25">
      <c r="G42" s="8"/>
      <c r="H42" s="8"/>
      <c r="I42" s="8"/>
      <c r="J42" s="8"/>
      <c r="K42" s="8"/>
    </row>
    <row r="43" spans="7:11" ht="14.25">
      <c r="G43" s="8"/>
      <c r="H43" s="8"/>
      <c r="I43" s="8"/>
      <c r="J43" s="8"/>
      <c r="K43" s="8"/>
    </row>
    <row r="44" spans="7:11" ht="14.25">
      <c r="G44" s="8"/>
      <c r="H44" s="8"/>
      <c r="I44" s="8"/>
      <c r="J44" s="8"/>
      <c r="K44" s="8"/>
    </row>
    <row r="45" spans="7:11" ht="14.25">
      <c r="G45" s="8"/>
      <c r="H45" s="8"/>
      <c r="I45" s="8"/>
      <c r="J45" s="8"/>
      <c r="K45" s="8"/>
    </row>
  </sheetData>
  <sheetProtection/>
  <mergeCells count="14">
    <mergeCell ref="A1:S1"/>
    <mergeCell ref="L2:M2"/>
    <mergeCell ref="R2:S2"/>
    <mergeCell ref="A18:X18"/>
    <mergeCell ref="B3:C3"/>
    <mergeCell ref="D3:E3"/>
    <mergeCell ref="F3:H3"/>
    <mergeCell ref="I3:K3"/>
    <mergeCell ref="A19:S19"/>
    <mergeCell ref="X3:Z3"/>
    <mergeCell ref="U3:W3"/>
    <mergeCell ref="R3:T3"/>
    <mergeCell ref="O3:Q3"/>
    <mergeCell ref="L3:N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S13"/>
  <sheetViews>
    <sheetView zoomScalePageLayoutView="0" workbookViewId="0" topLeftCell="A1">
      <selection activeCell="G5" sqref="G5"/>
    </sheetView>
  </sheetViews>
  <sheetFormatPr defaultColWidth="9.140625" defaultRowHeight="14.25"/>
  <cols>
    <col min="1" max="1" width="33.57421875" style="162" customWidth="1"/>
    <col min="2" max="2" width="8.140625" style="182" bestFit="1" customWidth="1"/>
    <col min="3" max="3" width="16.421875" style="182" customWidth="1"/>
    <col min="4" max="4" width="17.7109375" style="182" customWidth="1"/>
    <col min="5" max="149" width="10.28125" style="162" customWidth="1"/>
    <col min="150" max="16384" width="9.140625" style="162" customWidth="1"/>
  </cols>
  <sheetData>
    <row r="1" spans="1:4" ht="31.5" customHeight="1">
      <c r="A1" s="427" t="s">
        <v>383</v>
      </c>
      <c r="B1" s="427"/>
      <c r="C1" s="427"/>
      <c r="D1" s="427"/>
    </row>
    <row r="2" spans="1:4" ht="15.75" customHeight="1">
      <c r="A2" s="163"/>
      <c r="B2" s="163"/>
      <c r="C2" s="163"/>
      <c r="D2" s="163"/>
    </row>
    <row r="3" spans="1:4" s="167" customFormat="1" ht="27.75" customHeight="1">
      <c r="A3" s="164" t="s">
        <v>253</v>
      </c>
      <c r="B3" s="165" t="s">
        <v>254</v>
      </c>
      <c r="C3" s="414" t="s">
        <v>390</v>
      </c>
      <c r="D3" s="196" t="s">
        <v>303</v>
      </c>
    </row>
    <row r="4" spans="1:4" s="167" customFormat="1" ht="34.5" customHeight="1">
      <c r="A4" s="168" t="s">
        <v>255</v>
      </c>
      <c r="B4" s="169" t="s">
        <v>121</v>
      </c>
      <c r="C4" s="172">
        <v>36.8801</v>
      </c>
      <c r="D4" s="172">
        <v>9.5</v>
      </c>
    </row>
    <row r="5" spans="1:4" s="167" customFormat="1" ht="34.5" customHeight="1">
      <c r="A5" s="170" t="s">
        <v>384</v>
      </c>
      <c r="B5" s="169" t="s">
        <v>121</v>
      </c>
      <c r="C5" s="172">
        <v>5.6396</v>
      </c>
      <c r="D5" s="172">
        <v>30.08</v>
      </c>
    </row>
    <row r="6" spans="1:4" s="167" customFormat="1" ht="34.5" customHeight="1">
      <c r="A6" s="313" t="s">
        <v>385</v>
      </c>
      <c r="B6" s="169" t="s">
        <v>121</v>
      </c>
      <c r="C6" s="172">
        <v>2.2959</v>
      </c>
      <c r="D6" s="172">
        <v>31.46</v>
      </c>
    </row>
    <row r="7" spans="1:4" s="167" customFormat="1" ht="34.5" customHeight="1">
      <c r="A7" s="189" t="s">
        <v>386</v>
      </c>
      <c r="B7" s="169" t="s">
        <v>121</v>
      </c>
      <c r="C7" s="172">
        <v>0.5977</v>
      </c>
      <c r="D7" s="172">
        <v>145.36</v>
      </c>
    </row>
    <row r="8" spans="1:4" s="167" customFormat="1" ht="34.5" customHeight="1">
      <c r="A8" s="170" t="s">
        <v>10</v>
      </c>
      <c r="B8" s="169" t="s">
        <v>121</v>
      </c>
      <c r="C8" s="172" t="s">
        <v>391</v>
      </c>
      <c r="D8" s="172">
        <v>9.1</v>
      </c>
    </row>
    <row r="9" spans="1:4" s="167" customFormat="1" ht="34.5" customHeight="1">
      <c r="A9" s="170" t="s">
        <v>11</v>
      </c>
      <c r="B9" s="169" t="s">
        <v>121</v>
      </c>
      <c r="C9" s="172">
        <v>18.8282</v>
      </c>
      <c r="D9" s="172">
        <v>15.8</v>
      </c>
    </row>
    <row r="10" spans="1:4" s="167" customFormat="1" ht="34.5" customHeight="1">
      <c r="A10" s="170" t="s">
        <v>387</v>
      </c>
      <c r="B10" s="415" t="s">
        <v>392</v>
      </c>
      <c r="C10" s="172">
        <v>11.998380000000001</v>
      </c>
      <c r="D10" s="172">
        <v>-12.9</v>
      </c>
    </row>
    <row r="11" spans="1:4" s="167" customFormat="1" ht="34.5" customHeight="1">
      <c r="A11" s="173" t="s">
        <v>388</v>
      </c>
      <c r="B11" s="413" t="s">
        <v>389</v>
      </c>
      <c r="C11" s="172"/>
      <c r="D11" s="175"/>
    </row>
    <row r="12" spans="1:4" ht="21" customHeight="1">
      <c r="A12" s="428"/>
      <c r="B12" s="428"/>
      <c r="C12" s="428"/>
      <c r="D12" s="428"/>
    </row>
    <row r="13" spans="1:149" s="182" customFormat="1" ht="14.25">
      <c r="A13" s="18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7.28125" style="380" customWidth="1"/>
    <col min="2" max="2" width="15.7109375" style="3" customWidth="1"/>
    <col min="3" max="3" width="8.7109375" style="381" customWidth="1"/>
    <col min="4" max="4" width="15.7109375" style="353" customWidth="1"/>
    <col min="5" max="5" width="8.7109375" style="353" customWidth="1"/>
    <col min="6" max="6" width="15.7109375" style="3" customWidth="1"/>
    <col min="7" max="7" width="12.140625" style="354" customWidth="1"/>
    <col min="8" max="8" width="15.7109375" style="3" customWidth="1"/>
    <col min="9" max="9" width="8.7109375" style="3" customWidth="1"/>
    <col min="10" max="10" width="9.00390625" style="3" customWidth="1"/>
    <col min="11" max="11" width="14.421875" style="3" customWidth="1"/>
    <col min="12" max="16384" width="9.00390625" style="3" customWidth="1"/>
  </cols>
  <sheetData>
    <row r="1" spans="1:9" ht="25.5">
      <c r="A1" s="485" t="s">
        <v>377</v>
      </c>
      <c r="B1" s="485"/>
      <c r="C1" s="485"/>
      <c r="D1" s="485"/>
      <c r="E1" s="485"/>
      <c r="F1" s="485"/>
      <c r="G1" s="485"/>
      <c r="H1" s="485"/>
      <c r="I1" s="485"/>
    </row>
    <row r="2" spans="1:9" ht="14.25">
      <c r="A2" s="351"/>
      <c r="C2" s="352"/>
      <c r="H2" s="486" t="s">
        <v>363</v>
      </c>
      <c r="I2" s="486"/>
    </row>
    <row r="3" spans="1:9" s="355" customFormat="1" ht="22.5" customHeight="1">
      <c r="A3" s="487"/>
      <c r="B3" s="489" t="s">
        <v>365</v>
      </c>
      <c r="C3" s="490"/>
      <c r="D3" s="489" t="s">
        <v>367</v>
      </c>
      <c r="E3" s="490"/>
      <c r="F3" s="489" t="s">
        <v>369</v>
      </c>
      <c r="G3" s="490"/>
      <c r="H3" s="489" t="s">
        <v>371</v>
      </c>
      <c r="I3" s="491"/>
    </row>
    <row r="4" spans="1:9" s="356" customFormat="1" ht="22.5" customHeight="1">
      <c r="A4" s="488"/>
      <c r="B4" s="68" t="s">
        <v>372</v>
      </c>
      <c r="C4" s="67" t="s">
        <v>127</v>
      </c>
      <c r="D4" s="68" t="s">
        <v>129</v>
      </c>
      <c r="E4" s="67" t="s">
        <v>127</v>
      </c>
      <c r="F4" s="68" t="s">
        <v>129</v>
      </c>
      <c r="G4" s="67" t="s">
        <v>127</v>
      </c>
      <c r="H4" s="68" t="s">
        <v>129</v>
      </c>
      <c r="I4" s="67" t="s">
        <v>127</v>
      </c>
    </row>
    <row r="5" spans="1:9" s="362" customFormat="1" ht="24" customHeight="1">
      <c r="A5" s="357" t="s">
        <v>373</v>
      </c>
      <c r="B5" s="358">
        <v>7777.65</v>
      </c>
      <c r="C5" s="359">
        <v>8</v>
      </c>
      <c r="D5" s="358">
        <v>494.1</v>
      </c>
      <c r="E5" s="359">
        <v>3.7</v>
      </c>
      <c r="F5" s="358">
        <v>3131.05</v>
      </c>
      <c r="G5" s="360">
        <v>7.2</v>
      </c>
      <c r="H5" s="358">
        <v>4152.5</v>
      </c>
      <c r="I5" s="361">
        <v>9.3</v>
      </c>
    </row>
    <row r="6" spans="1:9" s="21" customFormat="1" ht="24" customHeight="1">
      <c r="A6" s="71" t="s">
        <v>36</v>
      </c>
      <c r="B6" s="363">
        <v>2381</v>
      </c>
      <c r="C6" s="364">
        <v>8.7</v>
      </c>
      <c r="D6" s="363">
        <v>68.7236</v>
      </c>
      <c r="E6" s="365">
        <v>2.7</v>
      </c>
      <c r="F6" s="363">
        <v>1074.095</v>
      </c>
      <c r="G6" s="364">
        <v>7.6</v>
      </c>
      <c r="H6" s="363">
        <v>1238.1863</v>
      </c>
      <c r="I6" s="366">
        <v>9.9</v>
      </c>
    </row>
    <row r="7" spans="1:21" s="356" customFormat="1" ht="24" customHeight="1">
      <c r="A7" s="367" t="s">
        <v>37</v>
      </c>
      <c r="B7" s="363">
        <v>573.38</v>
      </c>
      <c r="C7" s="364">
        <v>7.6</v>
      </c>
      <c r="D7" s="363">
        <v>27.9444</v>
      </c>
      <c r="E7" s="365">
        <v>4</v>
      </c>
      <c r="F7" s="363">
        <v>300.527</v>
      </c>
      <c r="G7" s="364">
        <v>5.9</v>
      </c>
      <c r="H7" s="363">
        <v>244.9119</v>
      </c>
      <c r="I7" s="368">
        <v>10.2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356" customFormat="1" ht="24" customHeight="1">
      <c r="A8" s="367" t="s">
        <v>38</v>
      </c>
      <c r="B8" s="363">
        <v>455.78</v>
      </c>
      <c r="C8" s="364">
        <v>8.5</v>
      </c>
      <c r="D8" s="363">
        <v>22.8947</v>
      </c>
      <c r="E8" s="365">
        <v>3.2</v>
      </c>
      <c r="F8" s="363">
        <v>222.6971</v>
      </c>
      <c r="G8" s="364">
        <v>6.8</v>
      </c>
      <c r="H8" s="363">
        <v>210.187</v>
      </c>
      <c r="I8" s="369">
        <v>11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356" customFormat="1" ht="24" customHeight="1">
      <c r="A9" s="367" t="s">
        <v>39</v>
      </c>
      <c r="B9" s="363">
        <v>574.6</v>
      </c>
      <c r="C9" s="364">
        <v>8.2</v>
      </c>
      <c r="D9" s="363">
        <v>89.6363</v>
      </c>
      <c r="E9" s="365">
        <v>3.7</v>
      </c>
      <c r="F9" s="363">
        <v>237.8786</v>
      </c>
      <c r="G9" s="364">
        <v>7.1</v>
      </c>
      <c r="H9" s="363">
        <v>247.0848</v>
      </c>
      <c r="I9" s="368">
        <v>11.1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356" customFormat="1" ht="24" customHeight="1">
      <c r="A10" s="367" t="s">
        <v>40</v>
      </c>
      <c r="B10" s="363">
        <v>365.86</v>
      </c>
      <c r="C10" s="364">
        <v>8</v>
      </c>
      <c r="D10" s="363">
        <v>55.2718</v>
      </c>
      <c r="E10" s="365">
        <v>4.1</v>
      </c>
      <c r="F10" s="363">
        <v>123.454</v>
      </c>
      <c r="G10" s="364">
        <v>6.8</v>
      </c>
      <c r="H10" s="363">
        <v>187.1364</v>
      </c>
      <c r="I10" s="368">
        <v>9.9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362" customFormat="1" ht="24" customHeight="1">
      <c r="A11" s="370" t="s">
        <v>0</v>
      </c>
      <c r="B11" s="371">
        <v>715.33</v>
      </c>
      <c r="C11" s="372">
        <v>7.4</v>
      </c>
      <c r="D11" s="371">
        <v>70.9</v>
      </c>
      <c r="E11" s="373">
        <v>3.8</v>
      </c>
      <c r="F11" s="371">
        <v>346.5645</v>
      </c>
      <c r="G11" s="372">
        <v>5.4</v>
      </c>
      <c r="H11" s="371">
        <v>297.8635</v>
      </c>
      <c r="I11" s="374">
        <v>10.8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356" customFormat="1" ht="24" customHeight="1">
      <c r="A12" s="367" t="s">
        <v>41</v>
      </c>
      <c r="B12" s="363">
        <v>672.88</v>
      </c>
      <c r="C12" s="364">
        <v>8.3</v>
      </c>
      <c r="D12" s="363">
        <v>51.3157</v>
      </c>
      <c r="E12" s="365">
        <v>3.8</v>
      </c>
      <c r="F12" s="363">
        <v>264.9795</v>
      </c>
      <c r="G12" s="364">
        <v>6.9</v>
      </c>
      <c r="H12" s="363">
        <v>356.5828</v>
      </c>
      <c r="I12" s="368">
        <v>10.1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356" customFormat="1" ht="24" customHeight="1">
      <c r="A13" s="367" t="s">
        <v>42</v>
      </c>
      <c r="B13" s="363">
        <v>92.19</v>
      </c>
      <c r="C13" s="364">
        <v>8.1</v>
      </c>
      <c r="D13" s="363">
        <v>5.6859</v>
      </c>
      <c r="E13" s="365">
        <v>4.1</v>
      </c>
      <c r="F13" s="363">
        <v>15.347</v>
      </c>
      <c r="G13" s="364">
        <v>4.6</v>
      </c>
      <c r="H13" s="363">
        <v>71.1603</v>
      </c>
      <c r="I13" s="366">
        <v>9.2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356" customFormat="1" ht="24" customHeight="1">
      <c r="A14" s="367" t="s">
        <v>43</v>
      </c>
      <c r="B14" s="363">
        <v>327.08</v>
      </c>
      <c r="C14" s="364">
        <v>7.9</v>
      </c>
      <c r="D14" s="363">
        <v>48.2798</v>
      </c>
      <c r="E14" s="365">
        <v>4.2</v>
      </c>
      <c r="F14" s="363">
        <v>123.6591</v>
      </c>
      <c r="G14" s="364">
        <v>7.3</v>
      </c>
      <c r="H14" s="363">
        <v>155.1435</v>
      </c>
      <c r="I14" s="368">
        <v>9.6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356" customFormat="1" ht="24" customHeight="1">
      <c r="A15" s="367" t="s">
        <v>44</v>
      </c>
      <c r="B15" s="363">
        <v>502.83</v>
      </c>
      <c r="C15" s="364">
        <v>8.4</v>
      </c>
      <c r="D15" s="363">
        <v>43.6496</v>
      </c>
      <c r="E15" s="365">
        <v>3.8</v>
      </c>
      <c r="F15" s="363">
        <v>234.8477</v>
      </c>
      <c r="G15" s="364">
        <v>7.2</v>
      </c>
      <c r="H15" s="363">
        <v>224.3283</v>
      </c>
      <c r="I15" s="368">
        <v>10.5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356" customFormat="1" ht="24" customHeight="1">
      <c r="A16" s="367" t="s">
        <v>45</v>
      </c>
      <c r="B16" s="363">
        <v>376.61</v>
      </c>
      <c r="C16" s="364">
        <v>8.3</v>
      </c>
      <c r="D16" s="363">
        <v>63.243</v>
      </c>
      <c r="E16" s="365">
        <v>4.1</v>
      </c>
      <c r="F16" s="363">
        <v>100.8862</v>
      </c>
      <c r="G16" s="364">
        <v>7.8</v>
      </c>
      <c r="H16" s="363">
        <v>212.4814</v>
      </c>
      <c r="I16" s="368">
        <v>9.9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356" customFormat="1" ht="24" customHeight="1">
      <c r="A17" s="367" t="s">
        <v>46</v>
      </c>
      <c r="B17" s="363">
        <v>282.7</v>
      </c>
      <c r="C17" s="364">
        <v>7.3</v>
      </c>
      <c r="D17" s="363">
        <v>35.0847</v>
      </c>
      <c r="E17" s="365">
        <v>4.5</v>
      </c>
      <c r="F17" s="363">
        <v>113.6787</v>
      </c>
      <c r="G17" s="364">
        <v>5.4</v>
      </c>
      <c r="H17" s="363">
        <v>133.9361</v>
      </c>
      <c r="I17" s="368">
        <v>9.9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356" customFormat="1" ht="24" customHeight="1">
      <c r="A18" s="367" t="s">
        <v>47</v>
      </c>
      <c r="B18" s="363">
        <v>299.05</v>
      </c>
      <c r="C18" s="364">
        <v>8.5</v>
      </c>
      <c r="D18" s="363">
        <v>31.6769</v>
      </c>
      <c r="E18" s="365">
        <v>4.3</v>
      </c>
      <c r="F18" s="363">
        <v>159.9394</v>
      </c>
      <c r="G18" s="364">
        <v>7.7</v>
      </c>
      <c r="H18" s="363">
        <v>107.4364</v>
      </c>
      <c r="I18" s="366">
        <v>11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4" customHeight="1">
      <c r="A19" s="375" t="s">
        <v>48</v>
      </c>
      <c r="B19" s="376">
        <v>113.17</v>
      </c>
      <c r="C19" s="377">
        <v>6.7</v>
      </c>
      <c r="D19" s="376">
        <v>9.9199</v>
      </c>
      <c r="E19" s="378">
        <v>3.5</v>
      </c>
      <c r="F19" s="376">
        <v>34.0723</v>
      </c>
      <c r="G19" s="377">
        <v>3</v>
      </c>
      <c r="H19" s="376">
        <v>69.1774</v>
      </c>
      <c r="I19" s="379">
        <v>9.2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3"/>
  <sheetViews>
    <sheetView zoomScalePageLayoutView="0" workbookViewId="0" topLeftCell="A1">
      <selection activeCell="F9" sqref="F9"/>
    </sheetView>
  </sheetViews>
  <sheetFormatPr defaultColWidth="9.140625" defaultRowHeight="14.25"/>
  <cols>
    <col min="1" max="1" width="35.140625" style="162" customWidth="1"/>
    <col min="2" max="2" width="13.00390625" style="182" customWidth="1"/>
    <col min="3" max="3" width="19.421875" style="182" customWidth="1"/>
    <col min="4" max="4" width="16.8515625" style="182" customWidth="1"/>
    <col min="5" max="150" width="10.28125" style="162" customWidth="1"/>
    <col min="151" max="16384" width="9.140625" style="162" customWidth="1"/>
  </cols>
  <sheetData>
    <row r="1" spans="1:4" ht="21.75" customHeight="1">
      <c r="A1" s="427" t="s">
        <v>346</v>
      </c>
      <c r="B1" s="427"/>
      <c r="C1" s="427"/>
      <c r="D1" s="427"/>
    </row>
    <row r="2" spans="1:4" ht="0.75" customHeight="1">
      <c r="A2" s="163"/>
      <c r="B2" s="163"/>
      <c r="C2" s="163"/>
      <c r="D2" s="163"/>
    </row>
    <row r="3" spans="1:4" s="167" customFormat="1" ht="27.75" customHeight="1">
      <c r="A3" s="164" t="s">
        <v>253</v>
      </c>
      <c r="B3" s="165" t="s">
        <v>254</v>
      </c>
      <c r="C3" s="166" t="s">
        <v>390</v>
      </c>
      <c r="D3" s="196" t="s">
        <v>303</v>
      </c>
    </row>
    <row r="4" spans="1:4" s="167" customFormat="1" ht="20.25" customHeight="1">
      <c r="A4" s="168" t="s">
        <v>255</v>
      </c>
      <c r="B4" s="169" t="s">
        <v>121</v>
      </c>
      <c r="C4" s="171">
        <v>715.328</v>
      </c>
      <c r="D4" s="172">
        <v>7.4</v>
      </c>
    </row>
    <row r="5" spans="1:4" s="167" customFormat="1" ht="20.25" customHeight="1">
      <c r="A5" s="168" t="s">
        <v>257</v>
      </c>
      <c r="B5" s="169" t="s">
        <v>121</v>
      </c>
      <c r="C5" s="171">
        <v>70.9</v>
      </c>
      <c r="D5" s="172">
        <v>3.8</v>
      </c>
    </row>
    <row r="6" spans="1:4" s="167" customFormat="1" ht="20.25" customHeight="1">
      <c r="A6" s="168" t="s">
        <v>258</v>
      </c>
      <c r="B6" s="169" t="s">
        <v>121</v>
      </c>
      <c r="C6" s="171">
        <v>346.5645</v>
      </c>
      <c r="D6" s="172">
        <v>5.4</v>
      </c>
    </row>
    <row r="7" spans="1:4" s="167" customFormat="1" ht="20.25" customHeight="1">
      <c r="A7" s="168" t="s">
        <v>259</v>
      </c>
      <c r="B7" s="169" t="s">
        <v>121</v>
      </c>
      <c r="C7" s="171">
        <v>297.8635</v>
      </c>
      <c r="D7" s="172">
        <v>10.8</v>
      </c>
    </row>
    <row r="8" spans="1:4" s="167" customFormat="1" ht="20.25" customHeight="1">
      <c r="A8" s="170" t="s">
        <v>260</v>
      </c>
      <c r="B8" s="169" t="s">
        <v>121</v>
      </c>
      <c r="C8" s="171">
        <f>'[3]Sheet2'!$C$6/10000</f>
        <v>95.5632</v>
      </c>
      <c r="D8" s="172">
        <f>'[3]Sheet2'!$E$6</f>
        <v>4.370163102953415</v>
      </c>
    </row>
    <row r="9" spans="1:4" s="167" customFormat="1" ht="20.25" customHeight="1">
      <c r="A9" s="313" t="s">
        <v>348</v>
      </c>
      <c r="B9" s="169" t="s">
        <v>121</v>
      </c>
      <c r="C9" s="171">
        <f>'[3]Sheet2'!$C$9/10000</f>
        <v>46.6442</v>
      </c>
      <c r="D9" s="172">
        <f>'[3]Sheet2'!$E$9</f>
        <v>-7.210990449401322</v>
      </c>
    </row>
    <row r="10" spans="1:4" s="167" customFormat="1" ht="20.25" customHeight="1">
      <c r="A10" s="189" t="s">
        <v>299</v>
      </c>
      <c r="B10" s="169" t="s">
        <v>121</v>
      </c>
      <c r="C10" s="171">
        <f>'[3]Sheet2'!$C$12/10000</f>
        <v>130.6776</v>
      </c>
      <c r="D10" s="172">
        <f>'[3]Sheet2'!$E$12</f>
        <v>21.065484771112732</v>
      </c>
    </row>
    <row r="11" spans="1:4" s="167" customFormat="1" ht="20.25" customHeight="1">
      <c r="A11" s="170" t="s">
        <v>172</v>
      </c>
      <c r="B11" s="169" t="s">
        <v>261</v>
      </c>
      <c r="C11" s="171">
        <f>'[2]201803'!$B$5/10000</f>
        <v>36.59443342</v>
      </c>
      <c r="D11" s="172">
        <f>'[2]201803'!$D$5</f>
        <v>7.028093901677961</v>
      </c>
    </row>
    <row r="12" spans="1:4" s="167" customFormat="1" ht="20.25" customHeight="1">
      <c r="A12" s="170" t="s">
        <v>262</v>
      </c>
      <c r="B12" s="169" t="s">
        <v>261</v>
      </c>
      <c r="C12" s="171">
        <f>'[2]201803'!$E$5/10000</f>
        <v>19.36418891</v>
      </c>
      <c r="D12" s="172">
        <f>'[2]201803'!$G$5</f>
        <v>1.628338282461091</v>
      </c>
    </row>
    <row r="13" spans="1:4" s="167" customFormat="1" ht="20.25" customHeight="1">
      <c r="A13" s="170" t="s">
        <v>263</v>
      </c>
      <c r="B13" s="169" t="s">
        <v>121</v>
      </c>
      <c r="C13" s="171" t="s">
        <v>256</v>
      </c>
      <c r="D13" s="172">
        <f>'[1]Sheet1'!$G$22</f>
        <v>5.5</v>
      </c>
    </row>
    <row r="14" spans="1:4" s="167" customFormat="1" ht="20.25" customHeight="1">
      <c r="A14" s="173" t="s">
        <v>11</v>
      </c>
      <c r="B14" s="169" t="s">
        <v>121</v>
      </c>
      <c r="C14" s="174">
        <f>'[11]T020447_1'!$C$6/10000</f>
        <v>312.7301</v>
      </c>
      <c r="D14" s="175">
        <f>'[11]T020447_1'!$E$6</f>
        <v>12.4</v>
      </c>
    </row>
    <row r="15" spans="1:4" s="167" customFormat="1" ht="20.25" customHeight="1">
      <c r="A15" s="173" t="s">
        <v>264</v>
      </c>
      <c r="B15" s="169" t="s">
        <v>121</v>
      </c>
      <c r="C15" s="174">
        <f>'[11]T020447_1'!$C$20/10000</f>
        <v>100.384</v>
      </c>
      <c r="D15" s="175">
        <f>'[11]T020447_1'!$E$20</f>
        <v>22.2</v>
      </c>
    </row>
    <row r="16" spans="1:4" s="167" customFormat="1" ht="20.25" customHeight="1">
      <c r="A16" s="173" t="s">
        <v>265</v>
      </c>
      <c r="B16" s="169" t="s">
        <v>121</v>
      </c>
      <c r="C16" s="174">
        <f>'[11]T020447_2'!$C$14/10000</f>
        <v>29.0229</v>
      </c>
      <c r="D16" s="175">
        <f>'[11]T020447_2'!$E$14</f>
        <v>16.2</v>
      </c>
    </row>
    <row r="17" spans="1:4" s="167" customFormat="1" ht="20.25" customHeight="1">
      <c r="A17" s="173" t="s">
        <v>266</v>
      </c>
      <c r="B17" s="169" t="s">
        <v>117</v>
      </c>
      <c r="C17" s="174">
        <f>'[12]1、X40034_2018年3月'!$D$8/10000</f>
        <v>90.8217</v>
      </c>
      <c r="D17" s="175">
        <f>'[12]1、X40034_2018年3月'!$F$8</f>
        <v>30.05</v>
      </c>
    </row>
    <row r="18" spans="1:4" s="167" customFormat="1" ht="20.25" customHeight="1">
      <c r="A18" s="173" t="s">
        <v>267</v>
      </c>
      <c r="B18" s="169" t="s">
        <v>121</v>
      </c>
      <c r="C18" s="174">
        <f>'[12]1、X40034_2018年3月'!$D$10/10000</f>
        <v>55.2901</v>
      </c>
      <c r="D18" s="175">
        <f>'[12]1、X40034_2018年3月'!$F$10</f>
        <v>58.92</v>
      </c>
    </row>
    <row r="19" spans="1:4" s="167" customFormat="1" ht="20.25" customHeight="1">
      <c r="A19" s="176" t="s">
        <v>12</v>
      </c>
      <c r="B19" s="169" t="s">
        <v>121</v>
      </c>
      <c r="C19" s="174">
        <f>'[5]Sheet1'!$B$21/10000</f>
        <v>302.803933297022</v>
      </c>
      <c r="D19" s="175">
        <f>'[5]Sheet1'!$D$21</f>
        <v>9.334464655680662</v>
      </c>
    </row>
    <row r="20" spans="1:4" s="167" customFormat="1" ht="20.25" customHeight="1">
      <c r="A20" s="190" t="s">
        <v>300</v>
      </c>
      <c r="B20" s="312" t="s">
        <v>347</v>
      </c>
      <c r="C20" s="177">
        <f>'[7]海关3'!$G$7/10000</f>
        <v>54.202411690000005</v>
      </c>
      <c r="D20" s="175">
        <f>'[7]海关3'!$H$7</f>
        <v>218.3092</v>
      </c>
    </row>
    <row r="21" spans="1:4" s="167" customFormat="1" ht="20.25" customHeight="1">
      <c r="A21" s="190" t="s">
        <v>301</v>
      </c>
      <c r="B21" s="312" t="s">
        <v>347</v>
      </c>
      <c r="C21" s="177">
        <f>'[7]海关3'!$M$7/10000</f>
        <v>31.93159427</v>
      </c>
      <c r="D21" s="175">
        <f>'[7]海关3'!$N$7</f>
        <v>216.1602</v>
      </c>
    </row>
    <row r="22" spans="1:4" s="167" customFormat="1" ht="20.25" customHeight="1">
      <c r="A22" s="190" t="s">
        <v>302</v>
      </c>
      <c r="B22" s="312" t="s">
        <v>347</v>
      </c>
      <c r="C22" s="177">
        <f>'[7]海关3'!$S$7/10000</f>
        <v>22.27081742</v>
      </c>
      <c r="D22" s="175">
        <f>'[7]海关3'!$T$7</f>
        <v>221.4419</v>
      </c>
    </row>
    <row r="23" spans="1:4" s="167" customFormat="1" ht="20.25" customHeight="1">
      <c r="A23" s="173" t="s">
        <v>268</v>
      </c>
      <c r="B23" s="169" t="s">
        <v>121</v>
      </c>
      <c r="C23" s="177">
        <v>142.3</v>
      </c>
      <c r="D23" s="175">
        <v>15.3</v>
      </c>
    </row>
    <row r="24" spans="1:4" s="167" customFormat="1" ht="20.25" customHeight="1">
      <c r="A24" s="173" t="s">
        <v>269</v>
      </c>
      <c r="B24" s="169" t="s">
        <v>270</v>
      </c>
      <c r="C24" s="177">
        <v>1.37</v>
      </c>
      <c r="D24" s="175">
        <v>18.6</v>
      </c>
    </row>
    <row r="25" spans="1:4" s="167" customFormat="1" ht="20.25" customHeight="1">
      <c r="A25" s="173" t="s">
        <v>271</v>
      </c>
      <c r="B25" s="169" t="s">
        <v>121</v>
      </c>
      <c r="C25" s="174">
        <f>'[4]Sheet1'!$C$6/10000</f>
        <v>2693.3749852837</v>
      </c>
      <c r="D25" s="175">
        <f>'[4]Sheet1'!$F$6</f>
        <v>14.378500981295295</v>
      </c>
    </row>
    <row r="26" spans="1:4" s="167" customFormat="1" ht="20.25" customHeight="1">
      <c r="A26" s="173" t="s">
        <v>272</v>
      </c>
      <c r="B26" s="169" t="s">
        <v>121</v>
      </c>
      <c r="C26" s="174">
        <f>'[4]Sheet1'!$C$7/10000</f>
        <v>1571.7372018701</v>
      </c>
      <c r="D26" s="175">
        <f>'[4]Sheet1'!$F$7</f>
        <v>12.843192398623193</v>
      </c>
    </row>
    <row r="27" spans="1:4" s="167" customFormat="1" ht="20.25" customHeight="1">
      <c r="A27" s="173" t="s">
        <v>273</v>
      </c>
      <c r="B27" s="169" t="s">
        <v>121</v>
      </c>
      <c r="C27" s="174">
        <f>'[4]Sheet1'!$C$11/10000</f>
        <v>1420.3128322986</v>
      </c>
      <c r="D27" s="175">
        <f>'[4]Sheet1'!$F$11</f>
        <v>27.717128422706992</v>
      </c>
    </row>
    <row r="28" spans="1:4" s="167" customFormat="1" ht="20.25" customHeight="1">
      <c r="A28" s="173" t="s">
        <v>274</v>
      </c>
      <c r="B28" s="169" t="s">
        <v>275</v>
      </c>
      <c r="C28" s="178">
        <v>101</v>
      </c>
      <c r="D28" s="172" t="s">
        <v>250</v>
      </c>
    </row>
    <row r="29" spans="1:4" s="167" customFormat="1" ht="20.25" customHeight="1">
      <c r="A29" s="173" t="s">
        <v>276</v>
      </c>
      <c r="B29" s="169" t="s">
        <v>277</v>
      </c>
      <c r="C29" s="314">
        <v>6919</v>
      </c>
      <c r="D29" s="175">
        <v>8.7</v>
      </c>
    </row>
    <row r="30" spans="1:4" s="167" customFormat="1" ht="20.25" customHeight="1">
      <c r="A30" s="176" t="s">
        <v>278</v>
      </c>
      <c r="B30" s="169" t="s">
        <v>277</v>
      </c>
      <c r="C30" s="314">
        <v>8672</v>
      </c>
      <c r="D30" s="175">
        <v>8</v>
      </c>
    </row>
    <row r="31" spans="1:4" s="167" customFormat="1" ht="20.25" customHeight="1" thickBot="1">
      <c r="A31" s="179" t="s">
        <v>279</v>
      </c>
      <c r="B31" s="180" t="s">
        <v>277</v>
      </c>
      <c r="C31" s="314">
        <v>5007</v>
      </c>
      <c r="D31" s="175">
        <v>8.7</v>
      </c>
    </row>
    <row r="32" spans="1:4" ht="21" customHeight="1">
      <c r="A32" s="428"/>
      <c r="B32" s="428"/>
      <c r="C32" s="428"/>
      <c r="D32" s="428"/>
    </row>
    <row r="33" spans="1:150" s="182" customFormat="1" ht="14.25">
      <c r="A33" s="18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</row>
  </sheetData>
  <sheetProtection/>
  <mergeCells count="2">
    <mergeCell ref="A1:D1"/>
    <mergeCell ref="A32:D32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11" sqref="L11"/>
    </sheetView>
  </sheetViews>
  <sheetFormatPr defaultColWidth="11.8515625" defaultRowHeight="25.5" customHeight="1"/>
  <cols>
    <col min="1" max="1" width="11.8515625" style="54" customWidth="1"/>
    <col min="2" max="2" width="11.8515625" style="49" customWidth="1"/>
    <col min="3" max="3" width="20.28125" style="50" customWidth="1"/>
    <col min="4" max="4" width="13.421875" style="50" customWidth="1"/>
    <col min="5" max="5" width="15.8515625" style="50" customWidth="1"/>
    <col min="6" max="6" width="11.8515625" style="50" customWidth="1"/>
    <col min="7" max="7" width="12.8515625" style="49" customWidth="1"/>
    <col min="8" max="8" width="11.8515625" style="50" customWidth="1"/>
    <col min="9" max="16384" width="11.8515625" style="49" customWidth="1"/>
  </cols>
  <sheetData>
    <row r="1" spans="1:12" ht="25.5" customHeight="1">
      <c r="A1" s="492" t="s">
        <v>350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8" ht="15.75" customHeight="1">
      <c r="A2" s="48"/>
      <c r="G2" s="496" t="s">
        <v>138</v>
      </c>
      <c r="H2" s="496"/>
    </row>
    <row r="3" spans="1:12" s="51" customFormat="1" ht="37.5" customHeight="1">
      <c r="A3" s="497"/>
      <c r="B3" s="72" t="s">
        <v>141</v>
      </c>
      <c r="C3" s="304" t="s">
        <v>11</v>
      </c>
      <c r="D3" s="305" t="s">
        <v>74</v>
      </c>
      <c r="E3" s="494" t="s">
        <v>55</v>
      </c>
      <c r="F3" s="495"/>
      <c r="G3" s="494" t="s">
        <v>73</v>
      </c>
      <c r="H3" s="495"/>
      <c r="I3" s="493" t="s">
        <v>283</v>
      </c>
      <c r="J3" s="493"/>
      <c r="K3" s="493" t="s">
        <v>284</v>
      </c>
      <c r="L3" s="472"/>
    </row>
    <row r="4" spans="1:12" s="52" customFormat="1" ht="29.25" customHeight="1">
      <c r="A4" s="498"/>
      <c r="B4" s="67" t="s">
        <v>136</v>
      </c>
      <c r="C4" s="67" t="s">
        <v>127</v>
      </c>
      <c r="D4" s="67" t="s">
        <v>127</v>
      </c>
      <c r="E4" s="68" t="s">
        <v>135</v>
      </c>
      <c r="F4" s="67" t="s">
        <v>136</v>
      </c>
      <c r="G4" s="73" t="s">
        <v>128</v>
      </c>
      <c r="H4" s="74" t="s">
        <v>91</v>
      </c>
      <c r="I4" s="183" t="s">
        <v>280</v>
      </c>
      <c r="J4" s="184" t="s">
        <v>281</v>
      </c>
      <c r="K4" s="183" t="s">
        <v>282</v>
      </c>
      <c r="L4" s="185" t="s">
        <v>281</v>
      </c>
    </row>
    <row r="5" spans="1:12" s="53" customFormat="1" ht="21.75" customHeight="1">
      <c r="A5" s="75" t="s">
        <v>190</v>
      </c>
      <c r="B5" s="280">
        <v>7.6</v>
      </c>
      <c r="C5" s="280">
        <v>11.9</v>
      </c>
      <c r="D5" s="307">
        <v>11.1</v>
      </c>
      <c r="E5" s="279">
        <f>(13185390.868735)/10000</f>
        <v>1318.5390868735</v>
      </c>
      <c r="F5" s="279">
        <v>8.080270160352852</v>
      </c>
      <c r="G5" s="279">
        <v>768.2776</v>
      </c>
      <c r="H5" s="279">
        <v>2.935950749010504</v>
      </c>
      <c r="I5" s="324">
        <v>9975</v>
      </c>
      <c r="J5" s="306">
        <v>8.1</v>
      </c>
      <c r="K5" s="324">
        <v>3972</v>
      </c>
      <c r="L5" s="326">
        <v>8.6</v>
      </c>
    </row>
    <row r="6" spans="1:12" s="52" customFormat="1" ht="21.75" customHeight="1">
      <c r="A6" s="71" t="s">
        <v>36</v>
      </c>
      <c r="B6" s="280">
        <v>8.1</v>
      </c>
      <c r="C6" s="280">
        <v>11.5</v>
      </c>
      <c r="D6" s="279">
        <v>11.1</v>
      </c>
      <c r="E6" s="279">
        <f>(3928480)/10000</f>
        <v>392.848</v>
      </c>
      <c r="F6" s="279">
        <v>7.08419310961432</v>
      </c>
      <c r="G6" s="279">
        <v>219.6095</v>
      </c>
      <c r="H6" s="279">
        <v>4.423295468053845</v>
      </c>
      <c r="I6" s="323">
        <v>14284</v>
      </c>
      <c r="J6" s="284">
        <v>7.9</v>
      </c>
      <c r="K6" s="323">
        <v>7574</v>
      </c>
      <c r="L6" s="327">
        <v>7.8</v>
      </c>
    </row>
    <row r="7" spans="1:12" s="52" customFormat="1" ht="21.75" customHeight="1">
      <c r="A7" s="71" t="s">
        <v>37</v>
      </c>
      <c r="B7" s="280">
        <v>6.3</v>
      </c>
      <c r="C7" s="280">
        <v>6.6</v>
      </c>
      <c r="D7" s="279">
        <v>10.7</v>
      </c>
      <c r="E7" s="279">
        <v>82.7285</v>
      </c>
      <c r="F7" s="279">
        <v>7.384802302201604</v>
      </c>
      <c r="G7" s="279">
        <v>53.0597</v>
      </c>
      <c r="H7" s="279">
        <v>3.034345623345781</v>
      </c>
      <c r="I7" s="323">
        <v>11848</v>
      </c>
      <c r="J7" s="284">
        <v>7.6</v>
      </c>
      <c r="K7" s="323">
        <v>6418</v>
      </c>
      <c r="L7" s="327">
        <v>8.2</v>
      </c>
    </row>
    <row r="8" spans="1:12" s="52" customFormat="1" ht="21.75" customHeight="1">
      <c r="A8" s="71" t="s">
        <v>38</v>
      </c>
      <c r="B8" s="280">
        <v>7.2</v>
      </c>
      <c r="C8" s="280">
        <v>12.2</v>
      </c>
      <c r="D8" s="279">
        <v>11.4</v>
      </c>
      <c r="E8" s="279">
        <v>59.6753</v>
      </c>
      <c r="F8" s="279">
        <v>34.8874794307517</v>
      </c>
      <c r="G8" s="279">
        <v>34.8428</v>
      </c>
      <c r="H8" s="279">
        <v>17.233327389143664</v>
      </c>
      <c r="I8" s="323">
        <v>10060</v>
      </c>
      <c r="J8" s="284">
        <v>7.8</v>
      </c>
      <c r="K8" s="323">
        <v>5660</v>
      </c>
      <c r="L8" s="327">
        <v>8.3</v>
      </c>
    </row>
    <row r="9" spans="1:12" s="52" customFormat="1" ht="21.75" customHeight="1">
      <c r="A9" s="71" t="s">
        <v>39</v>
      </c>
      <c r="B9" s="280">
        <v>7.5</v>
      </c>
      <c r="C9" s="280">
        <v>14.2</v>
      </c>
      <c r="D9" s="279">
        <v>11.4</v>
      </c>
      <c r="E9" s="279">
        <v>62.2268</v>
      </c>
      <c r="F9" s="279">
        <v>-13.845037700791677</v>
      </c>
      <c r="G9" s="279">
        <v>37.5602</v>
      </c>
      <c r="H9" s="279">
        <v>-26.366698163882234</v>
      </c>
      <c r="I9" s="323">
        <v>9065</v>
      </c>
      <c r="J9" s="284">
        <v>7.9</v>
      </c>
      <c r="K9" s="323">
        <v>5340</v>
      </c>
      <c r="L9" s="327">
        <v>8</v>
      </c>
    </row>
    <row r="10" spans="1:12" s="52" customFormat="1" ht="21.75" customHeight="1">
      <c r="A10" s="71" t="s">
        <v>40</v>
      </c>
      <c r="B10" s="280">
        <v>7.4</v>
      </c>
      <c r="C10" s="280">
        <v>12</v>
      </c>
      <c r="D10" s="279">
        <v>11.7</v>
      </c>
      <c r="E10" s="279">
        <v>36.7815</v>
      </c>
      <c r="F10" s="279">
        <v>-9.385308602131994</v>
      </c>
      <c r="G10" s="279">
        <v>21.0579</v>
      </c>
      <c r="H10" s="279">
        <v>-26.414204243661064</v>
      </c>
      <c r="I10" s="323">
        <v>6791</v>
      </c>
      <c r="J10" s="284">
        <v>8.3</v>
      </c>
      <c r="K10" s="323">
        <v>3117</v>
      </c>
      <c r="L10" s="327">
        <v>10.6</v>
      </c>
    </row>
    <row r="11" spans="1:12" s="53" customFormat="1" ht="21.75" customHeight="1">
      <c r="A11" s="398" t="s">
        <v>0</v>
      </c>
      <c r="B11" s="387">
        <v>5.5</v>
      </c>
      <c r="C11" s="387">
        <v>12.4</v>
      </c>
      <c r="D11" s="329">
        <v>9.3</v>
      </c>
      <c r="E11" s="329">
        <v>95.5632</v>
      </c>
      <c r="F11" s="329">
        <v>4.370163102953415</v>
      </c>
      <c r="G11" s="329">
        <v>46.6442</v>
      </c>
      <c r="H11" s="329">
        <v>-7.210990449401322</v>
      </c>
      <c r="I11" s="399">
        <v>8672</v>
      </c>
      <c r="J11" s="400">
        <v>8</v>
      </c>
      <c r="K11" s="399">
        <v>5007</v>
      </c>
      <c r="L11" s="401">
        <v>8.7</v>
      </c>
    </row>
    <row r="12" spans="1:12" s="52" customFormat="1" ht="21.75" customHeight="1">
      <c r="A12" s="71" t="s">
        <v>41</v>
      </c>
      <c r="B12" s="280">
        <v>7.7</v>
      </c>
      <c r="C12" s="280">
        <v>13.7</v>
      </c>
      <c r="D12" s="279">
        <v>11.6</v>
      </c>
      <c r="E12" s="279">
        <v>77.1194</v>
      </c>
      <c r="F12" s="279">
        <v>15.653367125814507</v>
      </c>
      <c r="G12" s="279">
        <v>51.6126</v>
      </c>
      <c r="H12" s="279">
        <v>9.312137038872581</v>
      </c>
      <c r="I12" s="323">
        <v>8786</v>
      </c>
      <c r="J12" s="284">
        <v>8.1</v>
      </c>
      <c r="K12" s="323">
        <v>4730</v>
      </c>
      <c r="L12" s="327">
        <v>8.8</v>
      </c>
    </row>
    <row r="13" spans="1:12" s="52" customFormat="1" ht="21.75" customHeight="1">
      <c r="A13" s="71" t="s">
        <v>42</v>
      </c>
      <c r="B13" s="280">
        <v>4</v>
      </c>
      <c r="C13" s="280">
        <v>11.8</v>
      </c>
      <c r="D13" s="279">
        <v>10.8</v>
      </c>
      <c r="E13" s="279">
        <v>16.4869</v>
      </c>
      <c r="F13" s="279">
        <v>50.97617259757148</v>
      </c>
      <c r="G13" s="279">
        <v>9.8215</v>
      </c>
      <c r="H13" s="279">
        <v>48.7745395055744</v>
      </c>
      <c r="I13" s="323">
        <v>6212</v>
      </c>
      <c r="J13" s="284">
        <v>9</v>
      </c>
      <c r="K13" s="323">
        <v>2381</v>
      </c>
      <c r="L13" s="327">
        <v>11.8</v>
      </c>
    </row>
    <row r="14" spans="1:12" s="52" customFormat="1" ht="21.75" customHeight="1">
      <c r="A14" s="71" t="s">
        <v>43</v>
      </c>
      <c r="B14" s="280">
        <v>7.6</v>
      </c>
      <c r="C14" s="280">
        <v>12.6</v>
      </c>
      <c r="D14" s="279">
        <v>11</v>
      </c>
      <c r="E14" s="279">
        <v>32.2787</v>
      </c>
      <c r="F14" s="279">
        <v>16.73230410930171</v>
      </c>
      <c r="G14" s="279">
        <v>18.4336</v>
      </c>
      <c r="H14" s="279">
        <v>11.244146188384105</v>
      </c>
      <c r="I14" s="323">
        <v>8274</v>
      </c>
      <c r="J14" s="284">
        <v>8.6</v>
      </c>
      <c r="K14" s="323">
        <v>4858</v>
      </c>
      <c r="L14" s="327">
        <v>9</v>
      </c>
    </row>
    <row r="15" spans="1:12" s="52" customFormat="1" ht="21.75" customHeight="1">
      <c r="A15" s="71" t="s">
        <v>44</v>
      </c>
      <c r="B15" s="280">
        <v>7.9</v>
      </c>
      <c r="C15" s="280">
        <v>13.1</v>
      </c>
      <c r="D15" s="279">
        <v>11.9</v>
      </c>
      <c r="E15" s="279">
        <v>68.5197</v>
      </c>
      <c r="F15" s="279">
        <v>0.7799745254407304</v>
      </c>
      <c r="G15" s="279">
        <v>46.9923</v>
      </c>
      <c r="H15" s="279">
        <v>-10.094588337931377</v>
      </c>
      <c r="I15" s="323">
        <v>8744</v>
      </c>
      <c r="J15" s="284">
        <v>7.7</v>
      </c>
      <c r="K15" s="323">
        <v>3870</v>
      </c>
      <c r="L15" s="327">
        <v>8.5</v>
      </c>
    </row>
    <row r="16" spans="1:12" s="52" customFormat="1" ht="21.75" customHeight="1">
      <c r="A16" s="71" t="s">
        <v>45</v>
      </c>
      <c r="B16" s="280">
        <v>8.4</v>
      </c>
      <c r="C16" s="280">
        <v>12.1</v>
      </c>
      <c r="D16" s="279">
        <v>11.8</v>
      </c>
      <c r="E16" s="279">
        <v>46.1459</v>
      </c>
      <c r="F16" s="279">
        <v>16.328825138333944</v>
      </c>
      <c r="G16" s="279">
        <v>31.269</v>
      </c>
      <c r="H16" s="279">
        <v>9.774335786103466</v>
      </c>
      <c r="I16" s="323">
        <v>7057</v>
      </c>
      <c r="J16" s="284">
        <v>8.5</v>
      </c>
      <c r="K16" s="323">
        <v>3921</v>
      </c>
      <c r="L16" s="327">
        <v>8.6</v>
      </c>
    </row>
    <row r="17" spans="1:12" s="52" customFormat="1" ht="21.75" customHeight="1">
      <c r="A17" s="71" t="s">
        <v>46</v>
      </c>
      <c r="B17" s="280">
        <v>5.8</v>
      </c>
      <c r="C17" s="280">
        <v>13</v>
      </c>
      <c r="D17" s="279">
        <v>11.3</v>
      </c>
      <c r="E17" s="279">
        <v>40.2035</v>
      </c>
      <c r="F17" s="279">
        <v>6.369721663668113</v>
      </c>
      <c r="G17" s="279">
        <v>25.2583</v>
      </c>
      <c r="H17" s="279">
        <v>2.9044138616604336</v>
      </c>
      <c r="I17" s="323">
        <v>7033</v>
      </c>
      <c r="J17" s="284">
        <v>8.2</v>
      </c>
      <c r="K17" s="323">
        <v>2637</v>
      </c>
      <c r="L17" s="327">
        <v>10.9</v>
      </c>
    </row>
    <row r="18" spans="1:12" s="52" customFormat="1" ht="21.75" customHeight="1">
      <c r="A18" s="71" t="s">
        <v>47</v>
      </c>
      <c r="B18" s="280">
        <v>7.8</v>
      </c>
      <c r="C18" s="280">
        <v>13.1</v>
      </c>
      <c r="D18" s="279">
        <v>11</v>
      </c>
      <c r="E18" s="279">
        <v>34.8938</v>
      </c>
      <c r="F18" s="279">
        <v>21.56974779376156</v>
      </c>
      <c r="G18" s="279">
        <v>19.0574</v>
      </c>
      <c r="H18" s="279">
        <v>1.5225127319994032</v>
      </c>
      <c r="I18" s="323">
        <v>7124</v>
      </c>
      <c r="J18" s="284">
        <v>8.4</v>
      </c>
      <c r="K18" s="323">
        <v>3275</v>
      </c>
      <c r="L18" s="327">
        <v>10.9</v>
      </c>
    </row>
    <row r="19" spans="1:12" ht="21.75" customHeight="1">
      <c r="A19" s="76" t="s">
        <v>48</v>
      </c>
      <c r="B19" s="287">
        <v>2.9</v>
      </c>
      <c r="C19" s="287">
        <v>14</v>
      </c>
      <c r="D19" s="308">
        <v>11.7</v>
      </c>
      <c r="E19" s="308">
        <v>25.0351</v>
      </c>
      <c r="F19" s="308">
        <v>17.70090408601746</v>
      </c>
      <c r="G19" s="308">
        <v>15.8418</v>
      </c>
      <c r="H19" s="308">
        <v>27.777060816260686</v>
      </c>
      <c r="I19" s="325">
        <v>5808</v>
      </c>
      <c r="J19" s="286">
        <v>8.8</v>
      </c>
      <c r="K19" s="325">
        <v>2884</v>
      </c>
      <c r="L19" s="328">
        <v>11.6</v>
      </c>
    </row>
    <row r="20" ht="25.5" customHeight="1">
      <c r="G20" s="50"/>
    </row>
    <row r="21" ht="25.5" customHeight="1">
      <c r="G21" s="50"/>
    </row>
    <row r="22" ht="25.5" customHeight="1">
      <c r="G22" s="50"/>
    </row>
    <row r="23" ht="25.5" customHeight="1">
      <c r="G23" s="50"/>
    </row>
    <row r="24" ht="25.5" customHeight="1">
      <c r="G24" s="50"/>
    </row>
    <row r="25" ht="25.5" customHeight="1">
      <c r="G25" s="50"/>
    </row>
    <row r="26" ht="25.5" customHeight="1">
      <c r="G26" s="50"/>
    </row>
    <row r="27" ht="25.5" customHeight="1">
      <c r="G27" s="50"/>
    </row>
    <row r="28" ht="25.5" customHeight="1">
      <c r="G28" s="50"/>
    </row>
    <row r="29" ht="25.5" customHeight="1">
      <c r="G29" s="50"/>
    </row>
    <row r="30" ht="25.5" customHeight="1">
      <c r="G30" s="50"/>
    </row>
    <row r="31" ht="25.5" customHeight="1">
      <c r="G31" s="50"/>
    </row>
    <row r="32" ht="25.5" customHeight="1">
      <c r="G32" s="50"/>
    </row>
    <row r="33" ht="25.5" customHeight="1">
      <c r="G33" s="50"/>
    </row>
    <row r="34" ht="25.5" customHeight="1">
      <c r="G34" s="50"/>
    </row>
  </sheetData>
  <sheetProtection/>
  <mergeCells count="7">
    <mergeCell ref="A1:L1"/>
    <mergeCell ref="I3:J3"/>
    <mergeCell ref="K3:L3"/>
    <mergeCell ref="E3:F3"/>
    <mergeCell ref="G2:H2"/>
    <mergeCell ref="A3:A4"/>
    <mergeCell ref="G3:H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zoomScalePageLayoutView="0" workbookViewId="0" topLeftCell="A1">
      <selection activeCell="L8" sqref="L8"/>
    </sheetView>
  </sheetViews>
  <sheetFormatPr defaultColWidth="9.7109375" defaultRowHeight="14.25"/>
  <cols>
    <col min="1" max="2" width="14.28125" style="0" customWidth="1"/>
    <col min="3" max="3" width="14.57421875" style="0" customWidth="1"/>
    <col min="4" max="4" width="22.00390625" style="0" customWidth="1"/>
    <col min="5" max="5" width="14.28125" style="0" customWidth="1"/>
    <col min="6" max="8" width="12.140625" style="0" customWidth="1"/>
    <col min="9" max="9" width="12.57421875" style="0" customWidth="1"/>
    <col min="10" max="10" width="12.140625" style="0" customWidth="1"/>
    <col min="11" max="11" width="12.57421875" style="0" customWidth="1"/>
    <col min="12" max="12" width="12.140625" style="0" customWidth="1"/>
    <col min="13" max="15" width="9.7109375" style="0" customWidth="1"/>
  </cols>
  <sheetData>
    <row r="1" spans="1:12" ht="45" customHeight="1">
      <c r="A1" s="464" t="s">
        <v>416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4" ht="14.25">
      <c r="A2" s="45"/>
      <c r="B2" s="45"/>
      <c r="C2" s="45"/>
      <c r="D2" s="45"/>
      <c r="E2" s="45"/>
      <c r="F2" s="45"/>
      <c r="G2" s="45"/>
      <c r="H2" s="45"/>
      <c r="I2" s="46"/>
      <c r="J2" s="46"/>
      <c r="K2" s="499" t="s">
        <v>206</v>
      </c>
      <c r="L2" s="499"/>
      <c r="M2" s="1"/>
      <c r="N2" s="1"/>
    </row>
    <row r="3" spans="1:14" ht="45.75" customHeight="1">
      <c r="A3" s="500"/>
      <c r="B3" s="508" t="s">
        <v>417</v>
      </c>
      <c r="C3" s="509"/>
      <c r="D3" s="421" t="s">
        <v>10</v>
      </c>
      <c r="E3" s="502" t="s">
        <v>11</v>
      </c>
      <c r="F3" s="503"/>
      <c r="G3" s="504" t="s">
        <v>49</v>
      </c>
      <c r="H3" s="505"/>
      <c r="I3" s="506" t="s">
        <v>55</v>
      </c>
      <c r="J3" s="507"/>
      <c r="K3" s="506" t="s">
        <v>73</v>
      </c>
      <c r="L3" s="507"/>
      <c r="M3" s="1"/>
      <c r="N3" s="1"/>
    </row>
    <row r="4" spans="1:14" ht="29.25" customHeight="1">
      <c r="A4" s="501"/>
      <c r="B4" s="68" t="s">
        <v>129</v>
      </c>
      <c r="C4" s="420" t="s">
        <v>127</v>
      </c>
      <c r="D4" s="67" t="s">
        <v>127</v>
      </c>
      <c r="E4" s="68" t="s">
        <v>129</v>
      </c>
      <c r="F4" s="67" t="s">
        <v>127</v>
      </c>
      <c r="G4" s="68" t="s">
        <v>129</v>
      </c>
      <c r="H4" s="67" t="s">
        <v>127</v>
      </c>
      <c r="I4" s="68" t="s">
        <v>129</v>
      </c>
      <c r="J4" s="67" t="s">
        <v>127</v>
      </c>
      <c r="K4" s="68" t="s">
        <v>129</v>
      </c>
      <c r="L4" s="67" t="s">
        <v>127</v>
      </c>
      <c r="M4" s="1"/>
      <c r="N4" s="1"/>
    </row>
    <row r="5" spans="1:14" ht="31.5" customHeight="1">
      <c r="A5" s="186" t="s">
        <v>288</v>
      </c>
      <c r="B5" s="289">
        <v>1006</v>
      </c>
      <c r="C5" s="289">
        <v>8.9</v>
      </c>
      <c r="D5" s="288">
        <v>7.5</v>
      </c>
      <c r="E5" s="294" t="s">
        <v>381</v>
      </c>
      <c r="F5" s="288">
        <v>12.1</v>
      </c>
      <c r="G5" s="294">
        <v>496.5</v>
      </c>
      <c r="H5" s="288">
        <v>11.9</v>
      </c>
      <c r="I5" s="294" t="s">
        <v>381</v>
      </c>
      <c r="J5" s="425" t="s">
        <v>381</v>
      </c>
      <c r="K5" s="294">
        <v>81.8</v>
      </c>
      <c r="L5" s="397">
        <v>10.3</v>
      </c>
      <c r="M5" s="1"/>
      <c r="N5" s="1"/>
    </row>
    <row r="6" spans="1:14" ht="31.5" customHeight="1">
      <c r="A6" s="78" t="s">
        <v>380</v>
      </c>
      <c r="B6" s="289">
        <v>878.3</v>
      </c>
      <c r="C6" s="289">
        <v>5.2</v>
      </c>
      <c r="D6" s="257">
        <v>7.2</v>
      </c>
      <c r="E6" s="295" t="s">
        <v>381</v>
      </c>
      <c r="F6" s="293">
        <v>3.3</v>
      </c>
      <c r="G6" s="295">
        <v>356.46</v>
      </c>
      <c r="H6" s="293">
        <v>10.2</v>
      </c>
      <c r="I6" s="295" t="s">
        <v>381</v>
      </c>
      <c r="J6" s="425" t="s">
        <v>381</v>
      </c>
      <c r="K6" s="295">
        <v>66.5</v>
      </c>
      <c r="L6" s="219">
        <v>1</v>
      </c>
      <c r="M6" s="1"/>
      <c r="N6" s="1"/>
    </row>
    <row r="7" spans="1:14" ht="31.5" customHeight="1">
      <c r="A7" s="79" t="s">
        <v>50</v>
      </c>
      <c r="B7" s="289">
        <v>715.328</v>
      </c>
      <c r="C7" s="289">
        <v>7.4</v>
      </c>
      <c r="D7" s="289">
        <v>5.5</v>
      </c>
      <c r="E7" s="296">
        <v>312.7301</v>
      </c>
      <c r="F7" s="289">
        <v>12.4</v>
      </c>
      <c r="G7" s="296">
        <v>302.803933297022</v>
      </c>
      <c r="H7" s="289">
        <v>9.3</v>
      </c>
      <c r="I7" s="296">
        <v>95.5632</v>
      </c>
      <c r="J7" s="298">
        <v>4.370163102953415</v>
      </c>
      <c r="K7" s="296">
        <v>46.6442</v>
      </c>
      <c r="L7" s="396">
        <v>-7.2</v>
      </c>
      <c r="M7" s="1"/>
      <c r="N7" s="1"/>
    </row>
    <row r="8" spans="1:14" s="7" customFormat="1" ht="31.5" customHeight="1">
      <c r="A8" s="78" t="s">
        <v>249</v>
      </c>
      <c r="B8" s="289">
        <v>617.5</v>
      </c>
      <c r="C8" s="289">
        <v>9.5</v>
      </c>
      <c r="D8" s="290">
        <v>8.7</v>
      </c>
      <c r="E8" s="295" t="s">
        <v>381</v>
      </c>
      <c r="F8" s="290">
        <v>13.9</v>
      </c>
      <c r="G8" s="295"/>
      <c r="H8" s="290">
        <v>11.1</v>
      </c>
      <c r="I8" s="295">
        <v>131.36</v>
      </c>
      <c r="J8" s="292">
        <v>27.4</v>
      </c>
      <c r="K8" s="295">
        <v>65.76</v>
      </c>
      <c r="L8" s="236">
        <v>6.8</v>
      </c>
      <c r="M8" s="66"/>
      <c r="N8" s="66"/>
    </row>
    <row r="9" spans="1:14" ht="31.5" customHeight="1">
      <c r="A9" s="77" t="s">
        <v>51</v>
      </c>
      <c r="B9" s="422">
        <v>706.13</v>
      </c>
      <c r="C9" s="423">
        <v>8.5</v>
      </c>
      <c r="D9" s="291">
        <v>8</v>
      </c>
      <c r="E9" s="297" t="s">
        <v>381</v>
      </c>
      <c r="F9" s="291">
        <v>9</v>
      </c>
      <c r="G9" s="297">
        <v>250.8</v>
      </c>
      <c r="H9" s="291">
        <v>12.2</v>
      </c>
      <c r="I9" s="297">
        <v>153.59</v>
      </c>
      <c r="J9" s="291">
        <v>10.5</v>
      </c>
      <c r="K9" s="297" t="s">
        <v>381</v>
      </c>
      <c r="L9" s="424" t="s">
        <v>381</v>
      </c>
      <c r="M9" s="1"/>
      <c r="N9" s="1"/>
    </row>
    <row r="10" spans="1:14" ht="17.25">
      <c r="A10" s="56"/>
      <c r="B10" s="56"/>
      <c r="C10" s="56"/>
      <c r="D10" s="56"/>
      <c r="E10" s="56"/>
      <c r="F10" s="56"/>
      <c r="G10" s="56"/>
      <c r="H10" s="56"/>
      <c r="I10" s="47"/>
      <c r="K10" s="47"/>
      <c r="M10" s="1"/>
      <c r="N10" s="1"/>
    </row>
  </sheetData>
  <sheetProtection/>
  <mergeCells count="8">
    <mergeCell ref="A1:L1"/>
    <mergeCell ref="K2:L2"/>
    <mergeCell ref="A3:A4"/>
    <mergeCell ref="E3:F3"/>
    <mergeCell ref="G3:H3"/>
    <mergeCell ref="I3:J3"/>
    <mergeCell ref="K3:L3"/>
    <mergeCell ref="B3:C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9" sqref="D9"/>
    </sheetView>
  </sheetViews>
  <sheetFormatPr defaultColWidth="9.140625" defaultRowHeight="14.25"/>
  <cols>
    <col min="1" max="1" width="42.8515625" style="0" customWidth="1"/>
    <col min="2" max="2" width="12.421875" style="0" customWidth="1"/>
    <col min="3" max="3" width="14.28125" style="8" customWidth="1"/>
    <col min="4" max="4" width="12.421875" style="350" customWidth="1"/>
  </cols>
  <sheetData>
    <row r="1" spans="1:4" ht="26.25" customHeight="1">
      <c r="A1" s="429" t="s">
        <v>353</v>
      </c>
      <c r="B1" s="429"/>
      <c r="C1" s="430"/>
      <c r="D1" s="429"/>
    </row>
    <row r="2" spans="1:4" ht="18.75" customHeight="1">
      <c r="A2" s="3"/>
      <c r="B2" s="3"/>
      <c r="C2" s="431"/>
      <c r="D2" s="432"/>
    </row>
    <row r="3" spans="1:4" ht="42.75" customHeight="1">
      <c r="A3" s="330" t="s">
        <v>354</v>
      </c>
      <c r="B3" s="331" t="s">
        <v>355</v>
      </c>
      <c r="C3" s="332" t="s">
        <v>128</v>
      </c>
      <c r="D3" s="333" t="s">
        <v>356</v>
      </c>
    </row>
    <row r="4" spans="1:4" s="335" customFormat="1" ht="41.25" customHeight="1">
      <c r="A4" s="336" t="s">
        <v>415</v>
      </c>
      <c r="B4" s="334" t="s">
        <v>121</v>
      </c>
      <c r="C4" s="416">
        <v>72.686809</v>
      </c>
      <c r="D4" s="417">
        <v>3.8</v>
      </c>
    </row>
    <row r="5" spans="1:4" s="2" customFormat="1" ht="41.25" customHeight="1">
      <c r="A5" s="337" t="s">
        <v>410</v>
      </c>
      <c r="B5" s="338" t="s">
        <v>121</v>
      </c>
      <c r="C5" s="206">
        <v>28.833209999999998</v>
      </c>
      <c r="D5" s="418">
        <v>3.5</v>
      </c>
    </row>
    <row r="6" spans="1:4" s="2" customFormat="1" ht="41.25" customHeight="1">
      <c r="A6" s="337" t="s">
        <v>411</v>
      </c>
      <c r="B6" s="338" t="s">
        <v>121</v>
      </c>
      <c r="C6" s="206">
        <v>1.3089549999999999</v>
      </c>
      <c r="D6" s="418">
        <v>6.9</v>
      </c>
    </row>
    <row r="7" spans="1:4" s="2" customFormat="1" ht="41.25" customHeight="1">
      <c r="A7" s="337" t="s">
        <v>412</v>
      </c>
      <c r="B7" s="338" t="s">
        <v>121</v>
      </c>
      <c r="C7" s="206">
        <v>29.0261</v>
      </c>
      <c r="D7" s="418">
        <v>3.9</v>
      </c>
    </row>
    <row r="8" spans="1:4" s="2" customFormat="1" ht="41.25" customHeight="1">
      <c r="A8" s="337" t="s">
        <v>413</v>
      </c>
      <c r="B8" s="338" t="s">
        <v>121</v>
      </c>
      <c r="C8" s="206">
        <v>11.7317</v>
      </c>
      <c r="D8" s="418">
        <v>4.3</v>
      </c>
    </row>
    <row r="9" spans="1:4" s="2" customFormat="1" ht="41.25" customHeight="1">
      <c r="A9" s="337" t="s">
        <v>414</v>
      </c>
      <c r="B9" s="338" t="s">
        <v>121</v>
      </c>
      <c r="C9" s="207">
        <v>1.786843</v>
      </c>
      <c r="D9" s="419">
        <v>8.2</v>
      </c>
    </row>
    <row r="10" spans="1:4" s="2" customFormat="1" ht="31.5" customHeight="1">
      <c r="A10" s="339" t="s">
        <v>357</v>
      </c>
      <c r="B10" s="340" t="s">
        <v>358</v>
      </c>
      <c r="C10" s="341">
        <v>216.43</v>
      </c>
      <c r="D10" s="341">
        <v>-1.8</v>
      </c>
    </row>
    <row r="11" spans="1:4" s="2" customFormat="1" ht="31.5" customHeight="1">
      <c r="A11" s="342" t="s">
        <v>359</v>
      </c>
      <c r="B11" s="343" t="s">
        <v>358</v>
      </c>
      <c r="C11" s="344">
        <v>4.84</v>
      </c>
      <c r="D11" s="344">
        <v>-3</v>
      </c>
    </row>
    <row r="12" spans="1:4" s="2" customFormat="1" ht="31.5" customHeight="1">
      <c r="A12" s="342" t="s">
        <v>360</v>
      </c>
      <c r="B12" s="343" t="s">
        <v>361</v>
      </c>
      <c r="C12" s="344">
        <v>861.7</v>
      </c>
      <c r="D12" s="344">
        <v>-2</v>
      </c>
    </row>
    <row r="13" spans="1:4" s="2" customFormat="1" ht="31.5" customHeight="1">
      <c r="A13" s="342" t="s">
        <v>362</v>
      </c>
      <c r="B13" s="343" t="s">
        <v>13</v>
      </c>
      <c r="C13" s="345">
        <v>13.45</v>
      </c>
      <c r="D13" s="346">
        <v>5.9</v>
      </c>
    </row>
    <row r="14" spans="1:4" ht="33.75" customHeight="1">
      <c r="A14" s="433"/>
      <c r="B14" s="433"/>
      <c r="C14" s="434"/>
      <c r="D14" s="433"/>
    </row>
    <row r="15" spans="1:4" ht="26.25" customHeight="1">
      <c r="A15" s="347"/>
      <c r="B15" s="347"/>
      <c r="C15" s="348"/>
      <c r="D15" s="349"/>
    </row>
    <row r="16" spans="1:4" ht="26.25" customHeight="1">
      <c r="A16" s="347"/>
      <c r="B16" s="347"/>
      <c r="C16" s="348"/>
      <c r="D16" s="349"/>
    </row>
  </sheetData>
  <sheetProtection/>
  <mergeCells count="3">
    <mergeCell ref="A1:D1"/>
    <mergeCell ref="C2:D2"/>
    <mergeCell ref="A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8" sqref="F8"/>
    </sheetView>
  </sheetViews>
  <sheetFormatPr defaultColWidth="9.140625" defaultRowHeight="14.25"/>
  <cols>
    <col min="1" max="1" width="45.421875" style="0" customWidth="1"/>
    <col min="2" max="2" width="18.140625" style="0" customWidth="1"/>
    <col min="3" max="3" width="11.57421875" style="0" customWidth="1"/>
    <col min="4" max="4" width="7.8515625" style="11" customWidth="1"/>
  </cols>
  <sheetData>
    <row r="1" spans="1:4" ht="25.5">
      <c r="A1" s="435" t="s">
        <v>84</v>
      </c>
      <c r="B1" s="435"/>
      <c r="C1" s="58"/>
      <c r="D1" s="58"/>
    </row>
    <row r="2" spans="1:4" ht="14.25">
      <c r="A2" s="3"/>
      <c r="B2" s="3"/>
      <c r="D2"/>
    </row>
    <row r="3" ht="14.25">
      <c r="B3" s="101" t="s">
        <v>53</v>
      </c>
    </row>
    <row r="4" spans="1:2" ht="24" customHeight="1">
      <c r="A4" s="147" t="s">
        <v>208</v>
      </c>
      <c r="B4" s="84" t="s">
        <v>126</v>
      </c>
    </row>
    <row r="5" spans="1:2" ht="24" customHeight="1">
      <c r="A5" s="156" t="s">
        <v>214</v>
      </c>
      <c r="B5" s="205">
        <f>'[1]Sheet1'!$G$22</f>
        <v>5.5</v>
      </c>
    </row>
    <row r="6" spans="1:2" ht="24" customHeight="1">
      <c r="A6" s="108" t="s">
        <v>215</v>
      </c>
      <c r="B6" s="206" t="s">
        <v>287</v>
      </c>
    </row>
    <row r="7" spans="1:2" ht="24" customHeight="1">
      <c r="A7" s="108" t="s">
        <v>236</v>
      </c>
      <c r="B7" s="206" t="s">
        <v>287</v>
      </c>
    </row>
    <row r="8" spans="1:2" ht="24" customHeight="1">
      <c r="A8" s="108" t="s">
        <v>216</v>
      </c>
      <c r="B8" s="206">
        <f>'[1]Sheet1'!$G$25</f>
        <v>11</v>
      </c>
    </row>
    <row r="9" spans="1:2" ht="24" customHeight="1">
      <c r="A9" s="108" t="s">
        <v>237</v>
      </c>
      <c r="B9" s="206">
        <f>'[1]Sheet1'!$G$26</f>
        <v>6.4</v>
      </c>
    </row>
    <row r="10" spans="1:2" ht="24" customHeight="1">
      <c r="A10" s="108" t="s">
        <v>238</v>
      </c>
      <c r="B10" s="206">
        <f>'[1]Sheet1'!$G$27</f>
        <v>-8</v>
      </c>
    </row>
    <row r="11" spans="1:2" ht="24" customHeight="1">
      <c r="A11" s="108" t="s">
        <v>239</v>
      </c>
      <c r="B11" s="206">
        <f>'[1]Sheet1'!$G$28</f>
        <v>-5.5</v>
      </c>
    </row>
    <row r="12" spans="1:2" ht="24" customHeight="1">
      <c r="A12" s="108" t="s">
        <v>240</v>
      </c>
      <c r="B12" s="206">
        <f>'[1]Sheet1'!$G$29</f>
        <v>8.8</v>
      </c>
    </row>
    <row r="13" spans="1:2" ht="24" customHeight="1">
      <c r="A13" s="108" t="s">
        <v>241</v>
      </c>
      <c r="B13" s="206">
        <f>'[1]Sheet1'!$G$30</f>
        <v>2.6</v>
      </c>
    </row>
    <row r="14" spans="1:2" ht="24" customHeight="1">
      <c r="A14" s="108" t="s">
        <v>217</v>
      </c>
      <c r="B14" s="206">
        <f>'[1]Sheet1'!$G$31</f>
        <v>8.5</v>
      </c>
    </row>
    <row r="15" spans="1:2" ht="24" customHeight="1">
      <c r="A15" s="108" t="s">
        <v>242</v>
      </c>
      <c r="B15" s="206">
        <f>'[1]Sheet1'!$G$32</f>
        <v>4.5</v>
      </c>
    </row>
    <row r="16" spans="1:2" ht="24" customHeight="1">
      <c r="A16" s="108" t="s">
        <v>218</v>
      </c>
      <c r="B16" s="206">
        <f>'[1]Sheet1'!$G$33</f>
        <v>10.8</v>
      </c>
    </row>
    <row r="17" spans="1:2" ht="24" customHeight="1">
      <c r="A17" s="108" t="s">
        <v>243</v>
      </c>
      <c r="B17" s="206">
        <f>'[1]Sheet1'!$G$34</f>
        <v>4.1</v>
      </c>
    </row>
    <row r="18" spans="1:2" ht="24" customHeight="1">
      <c r="A18" s="108" t="s">
        <v>219</v>
      </c>
      <c r="B18" s="206" t="s">
        <v>287</v>
      </c>
    </row>
    <row r="19" spans="1:2" ht="24" customHeight="1">
      <c r="A19" s="93" t="s">
        <v>220</v>
      </c>
      <c r="B19" s="207" t="s">
        <v>287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3" sqref="B13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436" t="s">
        <v>65</v>
      </c>
      <c r="B1" s="436"/>
    </row>
    <row r="2" spans="1:2" s="16" customFormat="1" ht="20.25">
      <c r="A2" s="24"/>
      <c r="B2" s="101" t="s">
        <v>53</v>
      </c>
    </row>
    <row r="3" spans="1:2" s="55" customFormat="1" ht="29.25" customHeight="1">
      <c r="A3" s="148" t="s">
        <v>209</v>
      </c>
      <c r="B3" s="80" t="s">
        <v>127</v>
      </c>
    </row>
    <row r="4" spans="1:2" s="18" customFormat="1" ht="29.25" customHeight="1">
      <c r="A4" s="81" t="s">
        <v>66</v>
      </c>
      <c r="B4" s="208">
        <f>'[1]Sheet1'!$G$41</f>
        <v>6.3</v>
      </c>
    </row>
    <row r="5" spans="1:2" s="13" customFormat="1" ht="29.25" customHeight="1">
      <c r="A5" s="78" t="s">
        <v>56</v>
      </c>
      <c r="B5" s="209">
        <f>'[1]Sheet1'!$G$42</f>
        <v>7.3</v>
      </c>
    </row>
    <row r="6" spans="1:2" s="13" customFormat="1" ht="29.25" customHeight="1">
      <c r="A6" s="78" t="s">
        <v>57</v>
      </c>
      <c r="B6" s="209">
        <f>'[1]Sheet1'!$G$43</f>
        <v>-2.9</v>
      </c>
    </row>
    <row r="7" spans="1:2" s="13" customFormat="1" ht="29.25" customHeight="1">
      <c r="A7" s="78" t="s">
        <v>58</v>
      </c>
      <c r="B7" s="209">
        <f>'[1]Sheet1'!$G$44</f>
        <v>15.8</v>
      </c>
    </row>
    <row r="8" spans="1:2" s="13" customFormat="1" ht="29.25" customHeight="1">
      <c r="A8" s="78" t="s">
        <v>59</v>
      </c>
      <c r="B8" s="209">
        <f>'[1]Sheet1'!$G$45</f>
        <v>6.8</v>
      </c>
    </row>
    <row r="9" spans="1:2" s="13" customFormat="1" ht="29.25" customHeight="1">
      <c r="A9" s="78" t="s">
        <v>60</v>
      </c>
      <c r="B9" s="209">
        <f>'[1]Sheet1'!$G$46</f>
        <v>-3.1</v>
      </c>
    </row>
    <row r="10" spans="1:2" s="17" customFormat="1" ht="29.25" customHeight="1">
      <c r="A10" s="82" t="s">
        <v>61</v>
      </c>
      <c r="B10" s="209">
        <f>'[1]Sheet1'!$G$47</f>
        <v>5.752493629758732</v>
      </c>
    </row>
    <row r="11" spans="1:2" s="17" customFormat="1" ht="29.25" customHeight="1">
      <c r="A11" s="82" t="s">
        <v>62</v>
      </c>
      <c r="B11" s="209">
        <f>'[1]Sheet1'!$G$48</f>
        <v>6.714362209604147</v>
      </c>
    </row>
    <row r="12" spans="1:2" s="17" customFormat="1" ht="29.25" customHeight="1">
      <c r="A12" s="82" t="s">
        <v>63</v>
      </c>
      <c r="B12" s="209">
        <f>'[1]Sheet1'!$G$49</f>
        <v>10.8</v>
      </c>
    </row>
    <row r="13" spans="1:2" s="17" customFormat="1" ht="29.25" customHeight="1">
      <c r="A13" s="82" t="s">
        <v>64</v>
      </c>
      <c r="B13" s="209">
        <f>'[1]Sheet1'!$G$50</f>
        <v>10.9</v>
      </c>
    </row>
    <row r="14" spans="1:2" s="17" customFormat="1" ht="29.25" customHeight="1">
      <c r="A14" s="83" t="s">
        <v>54</v>
      </c>
      <c r="B14" s="210">
        <f>'[1]Sheet1'!$G$51</f>
        <v>-3.5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7" sqref="H7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437" t="s">
        <v>76</v>
      </c>
      <c r="B1" s="438"/>
    </row>
    <row r="2" spans="1:2" ht="20.25">
      <c r="A2" s="25"/>
      <c r="B2" s="102" t="s">
        <v>52</v>
      </c>
    </row>
    <row r="3" spans="1:2" s="13" customFormat="1" ht="30.75" customHeight="1">
      <c r="A3" s="147" t="s">
        <v>210</v>
      </c>
      <c r="B3" s="70" t="s">
        <v>127</v>
      </c>
    </row>
    <row r="4" spans="1:3" ht="33.75" customHeight="1">
      <c r="A4" s="85" t="s">
        <v>187</v>
      </c>
      <c r="B4" s="205">
        <f>'[1]Sheet1'!$G$59</f>
        <v>8</v>
      </c>
      <c r="C4" s="1"/>
    </row>
    <row r="5" spans="1:3" ht="33.75" customHeight="1">
      <c r="A5" s="211" t="s">
        <v>77</v>
      </c>
      <c r="B5" s="206">
        <f>'[1]Sheet1'!$G$60</f>
        <v>4.9</v>
      </c>
      <c r="C5" s="1"/>
    </row>
    <row r="6" spans="1:3" ht="33.75" customHeight="1">
      <c r="A6" s="86" t="s">
        <v>78</v>
      </c>
      <c r="B6" s="206">
        <f>'[1]Sheet1'!$G$61</f>
        <v>8.2</v>
      </c>
      <c r="C6" s="1"/>
    </row>
    <row r="7" spans="1:3" ht="33.75" customHeight="1">
      <c r="A7" s="86" t="s">
        <v>79</v>
      </c>
      <c r="B7" s="206">
        <f>'[1]Sheet1'!$G$62</f>
        <v>5</v>
      </c>
      <c r="C7" s="1"/>
    </row>
    <row r="8" spans="1:3" ht="33.75" customHeight="1">
      <c r="A8" s="86" t="s">
        <v>221</v>
      </c>
      <c r="B8" s="206">
        <f>'[1]Sheet1'!$G$63</f>
        <v>7.6</v>
      </c>
      <c r="C8" s="1"/>
    </row>
    <row r="9" spans="1:3" ht="33.75" customHeight="1">
      <c r="A9" s="86" t="s">
        <v>80</v>
      </c>
      <c r="B9" s="206">
        <f>'[1]Sheet1'!$G$64</f>
        <v>10.6</v>
      </c>
      <c r="C9" s="1"/>
    </row>
    <row r="10" spans="1:3" ht="33.75" customHeight="1">
      <c r="A10" s="86" t="s">
        <v>81</v>
      </c>
      <c r="B10" s="206">
        <f>'[1]Sheet1'!$G$65</f>
        <v>-3.5</v>
      </c>
      <c r="C10" s="1"/>
    </row>
    <row r="11" spans="1:3" ht="33.75" customHeight="1">
      <c r="A11" s="86" t="s">
        <v>222</v>
      </c>
      <c r="B11" s="206">
        <f>'[1]Sheet1'!$G$66</f>
        <v>10.1</v>
      </c>
      <c r="C11" s="1"/>
    </row>
    <row r="12" spans="1:3" ht="33.75" customHeight="1">
      <c r="A12" s="86" t="s">
        <v>82</v>
      </c>
      <c r="B12" s="206">
        <f>'[1]Sheet1'!$G$67</f>
        <v>7</v>
      </c>
      <c r="C12" s="1"/>
    </row>
    <row r="13" spans="1:3" ht="33.75" customHeight="1">
      <c r="A13" s="86" t="s">
        <v>83</v>
      </c>
      <c r="B13" s="206">
        <f>'[1]Sheet1'!$G$68</f>
        <v>9.9</v>
      </c>
      <c r="C13" s="1"/>
    </row>
    <row r="14" spans="1:2" ht="33.75" customHeight="1">
      <c r="A14" s="86" t="s">
        <v>188</v>
      </c>
      <c r="B14" s="207">
        <f>'[1]Sheet1'!$G$69</f>
        <v>10.3</v>
      </c>
    </row>
    <row r="15" spans="1:2" s="26" customFormat="1" ht="11.25">
      <c r="A15" s="439"/>
      <c r="B15" s="43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23.421875" style="20" customWidth="1"/>
    <col min="2" max="2" width="18.00390625" style="20" customWidth="1"/>
    <col min="3" max="3" width="10.140625" style="20" customWidth="1"/>
    <col min="4" max="4" width="17.28125" style="20" customWidth="1"/>
    <col min="5" max="5" width="11.140625" style="20" customWidth="1"/>
    <col min="6" max="6" width="11.140625" style="20" bestFit="1" customWidth="1"/>
    <col min="7" max="16384" width="9.00390625" style="20" customWidth="1"/>
  </cols>
  <sheetData>
    <row r="1" spans="1:6" ht="25.5" customHeight="1">
      <c r="A1" s="443" t="s">
        <v>171</v>
      </c>
      <c r="B1" s="443"/>
      <c r="C1" s="443"/>
      <c r="D1" s="443"/>
      <c r="E1" s="443"/>
      <c r="F1" s="443"/>
    </row>
    <row r="2" spans="1:6" ht="14.25">
      <c r="A2" s="65"/>
      <c r="B2" s="65"/>
      <c r="C2" s="65"/>
      <c r="D2" s="449" t="s">
        <v>133</v>
      </c>
      <c r="E2" s="449"/>
      <c r="F2" s="65"/>
    </row>
    <row r="3" spans="1:6" s="21" customFormat="1" ht="28.5" customHeight="1">
      <c r="A3" s="444"/>
      <c r="B3" s="445" t="s">
        <v>172</v>
      </c>
      <c r="C3" s="446"/>
      <c r="D3" s="447" t="s">
        <v>298</v>
      </c>
      <c r="E3" s="448"/>
      <c r="F3" s="103"/>
    </row>
    <row r="4" spans="1:6" s="42" customFormat="1" ht="20.25" customHeight="1">
      <c r="A4" s="444"/>
      <c r="B4" s="310" t="s">
        <v>129</v>
      </c>
      <c r="C4" s="191" t="s">
        <v>127</v>
      </c>
      <c r="D4" s="310" t="s">
        <v>129</v>
      </c>
      <c r="E4" s="195" t="s">
        <v>127</v>
      </c>
      <c r="F4" s="103"/>
    </row>
    <row r="5" spans="1:7" s="42" customFormat="1" ht="27.75" customHeight="1">
      <c r="A5" s="192" t="s">
        <v>132</v>
      </c>
      <c r="B5" s="212">
        <f>'[2]201803'!B5</f>
        <v>365944.3342</v>
      </c>
      <c r="C5" s="213">
        <f>'[2]201803'!D5</f>
        <v>7.028093901677961</v>
      </c>
      <c r="D5" s="212">
        <f>'[2]201803'!E5</f>
        <v>193641.8891</v>
      </c>
      <c r="E5" s="213">
        <f>'[2]201803'!G5</f>
        <v>1.628338282461091</v>
      </c>
      <c r="F5" s="104"/>
      <c r="G5" s="157"/>
    </row>
    <row r="6" spans="1:8" s="21" customFormat="1" ht="27.75" customHeight="1">
      <c r="A6" s="193" t="s">
        <v>85</v>
      </c>
      <c r="B6" s="214">
        <f>'[2]201803'!B6</f>
        <v>21930.7392</v>
      </c>
      <c r="C6" s="215">
        <f>'[2]201803'!D6</f>
        <v>41.7486344307656</v>
      </c>
      <c r="D6" s="214">
        <f>'[2]201803'!E6</f>
        <v>21930.7392</v>
      </c>
      <c r="E6" s="215">
        <f>'[2]201803'!G6</f>
        <v>41.7486344307656</v>
      </c>
      <c r="F6" s="87"/>
      <c r="H6" s="42"/>
    </row>
    <row r="7" spans="1:8" s="21" customFormat="1" ht="27.75" customHeight="1">
      <c r="A7" s="193" t="s">
        <v>189</v>
      </c>
      <c r="B7" s="214">
        <f>'[2]201803'!B7</f>
        <v>173540.7012</v>
      </c>
      <c r="C7" s="215">
        <f>'[2]201803'!D7</f>
        <v>4.388716456651047</v>
      </c>
      <c r="D7" s="214">
        <f>'[2]201803'!E7</f>
        <v>112295.2198</v>
      </c>
      <c r="E7" s="215">
        <f>'[2]201803'!G7</f>
        <v>0.2248894137719331</v>
      </c>
      <c r="F7" s="87"/>
      <c r="H7" s="42"/>
    </row>
    <row r="8" spans="1:8" s="21" customFormat="1" ht="27.75" customHeight="1">
      <c r="A8" s="193" t="s">
        <v>1</v>
      </c>
      <c r="B8" s="214">
        <f>'[2]201803'!B8</f>
        <v>8748.378</v>
      </c>
      <c r="C8" s="215">
        <f>'[2]201803'!D8</f>
        <v>23.483453205300968</v>
      </c>
      <c r="D8" s="214">
        <f>'[2]201803'!E8</f>
        <v>4581.8255</v>
      </c>
      <c r="E8" s="215">
        <f>'[2]201803'!G8</f>
        <v>23.677238162116474</v>
      </c>
      <c r="F8" s="87"/>
      <c r="H8" s="42"/>
    </row>
    <row r="9" spans="1:8" s="21" customFormat="1" ht="27.75" customHeight="1">
      <c r="A9" s="193" t="s">
        <v>2</v>
      </c>
      <c r="B9" s="214">
        <f>'[2]201803'!B9</f>
        <v>6676.104</v>
      </c>
      <c r="C9" s="215">
        <f>'[2]201803'!D9</f>
        <v>4.981710256880403</v>
      </c>
      <c r="D9" s="214">
        <f>'[2]201803'!E9</f>
        <v>1328.5131</v>
      </c>
      <c r="E9" s="215">
        <f>'[2]201803'!G9</f>
        <v>-10.336545437832084</v>
      </c>
      <c r="F9" s="87"/>
      <c r="H9" s="42"/>
    </row>
    <row r="10" spans="1:8" s="21" customFormat="1" ht="27.75" customHeight="1">
      <c r="A10" s="193" t="s">
        <v>3</v>
      </c>
      <c r="B10" s="214">
        <f>'[2]201803'!B10</f>
        <v>24975.664</v>
      </c>
      <c r="C10" s="215">
        <f>'[2]201803'!D10</f>
        <v>12.183520622802988</v>
      </c>
      <c r="D10" s="214">
        <f>'[2]201803'!E10</f>
        <v>11804.3393</v>
      </c>
      <c r="E10" s="215">
        <f>'[2]201803'!G10</f>
        <v>13.777718425205098</v>
      </c>
      <c r="F10" s="87"/>
      <c r="H10" s="42"/>
    </row>
    <row r="11" spans="1:8" s="21" customFormat="1" ht="27.75" customHeight="1">
      <c r="A11" s="193" t="s">
        <v>4</v>
      </c>
      <c r="B11" s="214">
        <f>'[2]201803'!B11</f>
        <v>17748.93</v>
      </c>
      <c r="C11" s="215">
        <f>'[2]201803'!D11</f>
        <v>9.994688950351913</v>
      </c>
      <c r="D11" s="214">
        <f>'[2]201803'!E11</f>
        <v>4705.6799</v>
      </c>
      <c r="E11" s="215">
        <f>'[2]201803'!G11</f>
        <v>-5.464689433092075</v>
      </c>
      <c r="F11" s="87"/>
      <c r="H11" s="42"/>
    </row>
    <row r="12" spans="1:8" s="21" customFormat="1" ht="27.75" customHeight="1">
      <c r="A12" s="193" t="s">
        <v>5</v>
      </c>
      <c r="B12" s="214">
        <f>'[2]201803'!B12</f>
        <v>22896.048</v>
      </c>
      <c r="C12" s="215">
        <f>'[2]201803'!D12</f>
        <v>-10.305744886192434</v>
      </c>
      <c r="D12" s="214">
        <f>'[2]201803'!E12</f>
        <v>4723.738</v>
      </c>
      <c r="E12" s="215">
        <f>'[2]201803'!G12</f>
        <v>-48.32564151465551</v>
      </c>
      <c r="F12" s="87"/>
      <c r="H12" s="42"/>
    </row>
    <row r="13" spans="1:8" s="21" customFormat="1" ht="27.75" customHeight="1">
      <c r="A13" s="193" t="s">
        <v>6</v>
      </c>
      <c r="B13" s="214">
        <f>'[2]201803'!B13</f>
        <v>36380.6147</v>
      </c>
      <c r="C13" s="215">
        <f>'[2]201803'!D13</f>
        <v>6.9240486847005025</v>
      </c>
      <c r="D13" s="214">
        <f>'[2]201803'!E13</f>
        <v>12180.7164</v>
      </c>
      <c r="E13" s="215">
        <f>'[2]201803'!G13</f>
        <v>-6.698430433592553</v>
      </c>
      <c r="F13" s="87"/>
      <c r="H13" s="42"/>
    </row>
    <row r="14" spans="1:8" s="21" customFormat="1" ht="27.75" customHeight="1">
      <c r="A14" s="193" t="s">
        <v>7</v>
      </c>
      <c r="B14" s="214">
        <f>'[2]201803'!B14</f>
        <v>26778.03</v>
      </c>
      <c r="C14" s="215">
        <f>'[2]201803'!D14</f>
        <v>9.72598385872678</v>
      </c>
      <c r="D14" s="214">
        <f>'[2]201803'!E14</f>
        <v>8321.6268</v>
      </c>
      <c r="E14" s="215">
        <f>'[2]201803'!G14</f>
        <v>-0.5228153779163272</v>
      </c>
      <c r="F14" s="87"/>
      <c r="H14" s="42"/>
    </row>
    <row r="15" spans="1:8" s="21" customFormat="1" ht="27.75" customHeight="1">
      <c r="A15" s="193" t="s">
        <v>8</v>
      </c>
      <c r="B15" s="214">
        <f>'[2]201803'!B15</f>
        <v>22408.1631</v>
      </c>
      <c r="C15" s="215">
        <f>'[2]201803'!D15</f>
        <v>7.436165891586169</v>
      </c>
      <c r="D15" s="214">
        <f>'[2]201803'!E15</f>
        <v>10635.3226</v>
      </c>
      <c r="E15" s="215">
        <f>'[2]201803'!G15</f>
        <v>-1.3118317251763707</v>
      </c>
      <c r="F15" s="87"/>
      <c r="H15" s="42"/>
    </row>
    <row r="16" spans="1:8" s="21" customFormat="1" ht="27.75" customHeight="1">
      <c r="A16" s="194" t="s">
        <v>9</v>
      </c>
      <c r="B16" s="216">
        <f>'[2]201803'!B16</f>
        <v>3860.962</v>
      </c>
      <c r="C16" s="217">
        <f>'[2]201803'!D16</f>
        <v>9.019789220685787</v>
      </c>
      <c r="D16" s="216">
        <f>'[2]201803'!E16</f>
        <v>1134.1685</v>
      </c>
      <c r="E16" s="217">
        <f>'[2]201803'!G16</f>
        <v>-1.1088204627942684</v>
      </c>
      <c r="F16" s="87"/>
      <c r="H16" s="42"/>
    </row>
    <row r="17" spans="1:6" ht="14.25">
      <c r="A17" s="440" t="s">
        <v>304</v>
      </c>
      <c r="B17" s="441"/>
      <c r="C17" s="441"/>
      <c r="D17" s="442"/>
      <c r="E17" s="442"/>
      <c r="F17" s="442"/>
    </row>
  </sheetData>
  <sheetProtection/>
  <mergeCells count="6">
    <mergeCell ref="A17:F17"/>
    <mergeCell ref="A1:F1"/>
    <mergeCell ref="A3:A4"/>
    <mergeCell ref="B3:C3"/>
    <mergeCell ref="D3:E3"/>
    <mergeCell ref="D2:E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4" sqref="D14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450" t="s">
        <v>15</v>
      </c>
      <c r="B1" s="450"/>
      <c r="C1" s="450"/>
      <c r="D1" s="450"/>
    </row>
    <row r="2" ht="14.25">
      <c r="D2" s="7" t="s">
        <v>53</v>
      </c>
    </row>
    <row r="3" spans="1:4" ht="32.25" customHeight="1">
      <c r="A3" s="149" t="s">
        <v>207</v>
      </c>
      <c r="B3" s="105" t="s">
        <v>16</v>
      </c>
      <c r="C3" s="98" t="s">
        <v>129</v>
      </c>
      <c r="D3" s="197" t="s">
        <v>134</v>
      </c>
    </row>
    <row r="4" spans="1:4" ht="29.25" customHeight="1">
      <c r="A4" s="88" t="s">
        <v>17</v>
      </c>
      <c r="B4" s="89" t="s">
        <v>18</v>
      </c>
      <c r="C4" s="311">
        <f>'[13]3月'!E4</f>
        <v>2670.43</v>
      </c>
      <c r="D4" s="219">
        <f>'[13]3月'!M4</f>
        <v>-5.837488275657805</v>
      </c>
    </row>
    <row r="5" spans="1:4" ht="29.25" customHeight="1">
      <c r="A5" s="90" t="s">
        <v>191</v>
      </c>
      <c r="B5" s="91" t="s">
        <v>18</v>
      </c>
      <c r="C5" s="218">
        <f>'[13]3月'!E5</f>
        <v>2670.43</v>
      </c>
      <c r="D5" s="219">
        <f>'[13]3月'!M5</f>
        <v>-5.837488275657805</v>
      </c>
    </row>
    <row r="6" spans="1:4" ht="29.25" customHeight="1">
      <c r="A6" s="90" t="s">
        <v>192</v>
      </c>
      <c r="B6" s="91" t="s">
        <v>18</v>
      </c>
      <c r="C6" s="218" t="s">
        <v>287</v>
      </c>
      <c r="D6" s="219" t="s">
        <v>287</v>
      </c>
    </row>
    <row r="7" spans="1:4" ht="29.25" customHeight="1">
      <c r="A7" s="92" t="s">
        <v>19</v>
      </c>
      <c r="B7" s="89" t="s">
        <v>20</v>
      </c>
      <c r="C7" s="218">
        <f>'[13]3月'!E7</f>
        <v>140890.78</v>
      </c>
      <c r="D7" s="219">
        <f>'[13]3月'!M7</f>
        <v>-6.555820069780637</v>
      </c>
    </row>
    <row r="8" spans="1:4" ht="29.25" customHeight="1">
      <c r="A8" s="90" t="s">
        <v>193</v>
      </c>
      <c r="B8" s="91" t="s">
        <v>20</v>
      </c>
      <c r="C8" s="218">
        <f>'[13]3月'!E8</f>
        <v>140890.78</v>
      </c>
      <c r="D8" s="219">
        <f>'[13]3月'!M8</f>
        <v>-6.555820069780637</v>
      </c>
    </row>
    <row r="9" spans="1:4" ht="29.25" customHeight="1">
      <c r="A9" s="90" t="s">
        <v>194</v>
      </c>
      <c r="B9" s="91" t="s">
        <v>20</v>
      </c>
      <c r="C9" s="218" t="s">
        <v>287</v>
      </c>
      <c r="D9" s="219" t="s">
        <v>287</v>
      </c>
    </row>
    <row r="10" spans="1:4" ht="29.25" customHeight="1">
      <c r="A10" s="88" t="s">
        <v>21</v>
      </c>
      <c r="B10" s="89" t="s">
        <v>13</v>
      </c>
      <c r="C10" s="218">
        <f>'[13]3月'!E10</f>
        <v>7245.7769</v>
      </c>
      <c r="D10" s="219">
        <f>'[13]3月'!M10</f>
        <v>5.976113570694281</v>
      </c>
    </row>
    <row r="11" spans="1:4" ht="29.25" customHeight="1">
      <c r="A11" s="90" t="s">
        <v>195</v>
      </c>
      <c r="B11" s="91" t="s">
        <v>13</v>
      </c>
      <c r="C11" s="218">
        <f>'[13]3月'!E11</f>
        <v>5117.86</v>
      </c>
      <c r="D11" s="219">
        <f>'[13]3月'!M11</f>
        <v>10.86954167036744</v>
      </c>
    </row>
    <row r="12" spans="1:4" ht="29.25" customHeight="1">
      <c r="A12" s="90" t="s">
        <v>196</v>
      </c>
      <c r="B12" s="91" t="s">
        <v>13</v>
      </c>
      <c r="C12" s="218">
        <f>'[13]3月'!E12</f>
        <v>2127.9169</v>
      </c>
      <c r="D12" s="219">
        <f>'[13]3月'!M12</f>
        <v>-4.194033927712198</v>
      </c>
    </row>
    <row r="13" spans="1:4" ht="29.25" customHeight="1">
      <c r="A13" s="92" t="s">
        <v>22</v>
      </c>
      <c r="B13" s="89" t="s">
        <v>23</v>
      </c>
      <c r="C13" s="218">
        <f>'[13]3月'!E13</f>
        <v>990841.4711000001</v>
      </c>
      <c r="D13" s="219">
        <f>'[13]3月'!M13</f>
        <v>9.885542441165043</v>
      </c>
    </row>
    <row r="14" spans="1:4" ht="29.25" customHeight="1">
      <c r="A14" s="90" t="s">
        <v>197</v>
      </c>
      <c r="B14" s="91" t="s">
        <v>23</v>
      </c>
      <c r="C14" s="218">
        <f>'[13]3月'!E14</f>
        <v>828477.3200000001</v>
      </c>
      <c r="D14" s="219">
        <f>'[13]3月'!$K$22</f>
        <v>12.965600774366237</v>
      </c>
    </row>
    <row r="15" spans="1:4" ht="29.25" customHeight="1">
      <c r="A15" s="90" t="s">
        <v>198</v>
      </c>
      <c r="B15" s="91" t="s">
        <v>23</v>
      </c>
      <c r="C15" s="218">
        <f>'[13]3月'!E15</f>
        <v>162364.1511</v>
      </c>
      <c r="D15" s="219">
        <f>'[13]3月'!$K$23</f>
        <v>-5.005604944340973</v>
      </c>
    </row>
    <row r="16" spans="1:4" ht="29.25" customHeight="1">
      <c r="A16" s="92" t="s">
        <v>24</v>
      </c>
      <c r="B16" s="89" t="s">
        <v>13</v>
      </c>
      <c r="C16" s="218">
        <f>'[13]3月'!E16</f>
        <v>2531.6416</v>
      </c>
      <c r="D16" s="219">
        <f>'[13]3月'!M16</f>
        <v>-12.033562904263789</v>
      </c>
    </row>
    <row r="17" spans="1:4" ht="29.25" customHeight="1">
      <c r="A17" s="93" t="s">
        <v>199</v>
      </c>
      <c r="B17" s="94" t="s">
        <v>25</v>
      </c>
      <c r="C17" s="220">
        <f>'[13]3月'!E17</f>
        <v>92608.5</v>
      </c>
      <c r="D17" s="219">
        <f>'[13]3月'!M17</f>
        <v>-8.585149411558575</v>
      </c>
    </row>
    <row r="18" spans="1:4" ht="14.25">
      <c r="A18" s="451" t="s">
        <v>305</v>
      </c>
      <c r="B18" s="451"/>
      <c r="C18" s="451"/>
      <c r="D18" s="451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6" sqref="A26:C26"/>
    </sheetView>
  </sheetViews>
  <sheetFormatPr defaultColWidth="9.140625" defaultRowHeight="14.25"/>
  <cols>
    <col min="1" max="1" width="38.710937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450" t="s">
        <v>11</v>
      </c>
      <c r="B1" s="450"/>
      <c r="C1" s="450"/>
      <c r="D1" s="59"/>
      <c r="E1" s="59"/>
    </row>
    <row r="3" spans="1:3" ht="18.75">
      <c r="A3" s="95"/>
      <c r="B3" s="452" t="s">
        <v>138</v>
      </c>
      <c r="C3" s="452"/>
    </row>
    <row r="4" spans="1:5" ht="24.75" customHeight="1">
      <c r="A4" s="150" t="s">
        <v>207</v>
      </c>
      <c r="B4" s="98" t="s">
        <v>129</v>
      </c>
      <c r="C4" s="99" t="s">
        <v>127</v>
      </c>
      <c r="E4"/>
    </row>
    <row r="5" spans="1:3" s="2" customFormat="1" ht="23.25" customHeight="1">
      <c r="A5" s="100" t="s">
        <v>92</v>
      </c>
      <c r="B5" s="221">
        <f>'[6]T020447_1'!$C$6/10000</f>
        <v>312.7301</v>
      </c>
      <c r="C5" s="222">
        <f>'[6]T020447_1'!$E$6</f>
        <v>12.4</v>
      </c>
    </row>
    <row r="6" spans="1:3" s="2" customFormat="1" ht="23.25" customHeight="1">
      <c r="A6" s="96" t="s">
        <v>86</v>
      </c>
      <c r="B6" s="223"/>
      <c r="C6" s="224"/>
    </row>
    <row r="7" spans="1:3" s="2" customFormat="1" ht="23.25" customHeight="1">
      <c r="A7" s="96" t="s">
        <v>93</v>
      </c>
      <c r="B7" s="223">
        <f>'[6]T020447_1'!$C$8/10000</f>
        <v>149.8845</v>
      </c>
      <c r="C7" s="224">
        <f>'[6]T020447_1'!$E$8</f>
        <v>4.6</v>
      </c>
    </row>
    <row r="8" spans="1:3" s="2" customFormat="1" ht="23.25" customHeight="1">
      <c r="A8" s="96" t="s">
        <v>94</v>
      </c>
      <c r="B8" s="223">
        <f>'[6]T020447_1'!$C$9/10000</f>
        <v>162.8456</v>
      </c>
      <c r="C8" s="224">
        <f>'[6]T020447_1'!$E$9</f>
        <v>20.8</v>
      </c>
    </row>
    <row r="9" spans="1:3" s="2" customFormat="1" ht="23.25" customHeight="1">
      <c r="A9" s="96" t="s">
        <v>95</v>
      </c>
      <c r="B9" s="223">
        <f>'[6]T020447_1'!$C$10/10000</f>
        <v>154.345</v>
      </c>
      <c r="C9" s="224">
        <f>'[6]T020447_1'!$E$10</f>
        <v>25</v>
      </c>
    </row>
    <row r="10" spans="1:3" s="2" customFormat="1" ht="23.25" customHeight="1">
      <c r="A10" s="96" t="s">
        <v>87</v>
      </c>
      <c r="B10" s="223"/>
      <c r="C10" s="224"/>
    </row>
    <row r="11" spans="1:3" s="2" customFormat="1" ht="23.25" customHeight="1">
      <c r="A11" s="96" t="s">
        <v>96</v>
      </c>
      <c r="B11" s="223">
        <f>'[6]T020447_1'!$C$12/10000</f>
        <v>5.3494</v>
      </c>
      <c r="C11" s="224">
        <f>'[6]T020447_1'!$E$12</f>
        <v>-28.9</v>
      </c>
    </row>
    <row r="12" spans="1:3" s="2" customFormat="1" ht="23.25" customHeight="1">
      <c r="A12" s="96" t="s">
        <v>97</v>
      </c>
      <c r="B12" s="223">
        <f>'[6]T020447_1'!$C$13/10000</f>
        <v>307.3807</v>
      </c>
      <c r="C12" s="224">
        <f>'[6]T020447_1'!$E$13</f>
        <v>13.6</v>
      </c>
    </row>
    <row r="13" spans="1:3" s="2" customFormat="1" ht="23.25" customHeight="1">
      <c r="A13" s="96" t="s">
        <v>88</v>
      </c>
      <c r="B13" s="223"/>
      <c r="C13" s="224"/>
    </row>
    <row r="14" spans="1:3" s="2" customFormat="1" ht="23.25" customHeight="1">
      <c r="A14" s="96" t="s">
        <v>98</v>
      </c>
      <c r="B14" s="223">
        <f>'[6]T020447_1'!$C$15/10000</f>
        <v>8.6772</v>
      </c>
      <c r="C14" s="224">
        <f>'[6]T020447_1'!$E$15</f>
        <v>-19.4</v>
      </c>
    </row>
    <row r="15" spans="1:3" s="2" customFormat="1" ht="23.25" customHeight="1">
      <c r="A15" s="96" t="s">
        <v>99</v>
      </c>
      <c r="B15" s="223">
        <f>'[6]T020447_1'!$C$16/10000</f>
        <v>111.8966</v>
      </c>
      <c r="C15" s="224">
        <f>'[6]T020447_1'!$E$16</f>
        <v>27.1</v>
      </c>
    </row>
    <row r="16" spans="1:3" s="2" customFormat="1" ht="23.25" customHeight="1">
      <c r="A16" s="96" t="s">
        <v>100</v>
      </c>
      <c r="B16" s="223">
        <f>'[6]T020447_1'!$C$17/10000</f>
        <v>192.1563</v>
      </c>
      <c r="C16" s="224">
        <f>'[6]T020447_1'!$E$17</f>
        <v>7.1</v>
      </c>
    </row>
    <row r="17" spans="1:3" s="2" customFormat="1" ht="23.25" customHeight="1">
      <c r="A17" s="96" t="s">
        <v>89</v>
      </c>
      <c r="B17" s="223"/>
      <c r="C17" s="224"/>
    </row>
    <row r="18" spans="1:5" s="2" customFormat="1" ht="22.5" customHeight="1">
      <c r="A18" s="187" t="s">
        <v>289</v>
      </c>
      <c r="B18" s="223">
        <f>'[6]T020447_1'!$C$19/10000</f>
        <v>14.3482</v>
      </c>
      <c r="C18" s="224">
        <f>'[6]T020447_1'!$E$19</f>
        <v>12.9</v>
      </c>
      <c r="D18"/>
      <c r="E18" s="1"/>
    </row>
    <row r="19" spans="1:6" ht="22.5" customHeight="1">
      <c r="A19" s="155" t="s">
        <v>290</v>
      </c>
      <c r="B19" s="223">
        <f>'[6]T020447_1'!$C$20/10000</f>
        <v>100.384</v>
      </c>
      <c r="C19" s="224">
        <f>'[6]T020447_1'!$E$20</f>
        <v>22.2</v>
      </c>
      <c r="F19" s="2"/>
    </row>
    <row r="20" spans="1:6" ht="22.5" customHeight="1">
      <c r="A20" s="155" t="s">
        <v>291</v>
      </c>
      <c r="B20" s="223">
        <f>'[6]T020447_2'!$C$6/10000</f>
        <v>42.9008</v>
      </c>
      <c r="C20" s="224">
        <f>'[6]T020447_2'!$E$6</f>
        <v>70</v>
      </c>
      <c r="F20" s="2"/>
    </row>
    <row r="21" spans="1:6" ht="22.5" customHeight="1">
      <c r="A21" s="155" t="s">
        <v>292</v>
      </c>
      <c r="B21" s="223">
        <f>'[6]T020447_2'!$C$7/10000</f>
        <v>52.3823</v>
      </c>
      <c r="C21" s="224">
        <f>'[6]T020447_2'!$E$7</f>
        <v>22.5</v>
      </c>
      <c r="F21" s="2"/>
    </row>
    <row r="22" spans="1:6" ht="22.5" customHeight="1">
      <c r="A22" s="187" t="s">
        <v>293</v>
      </c>
      <c r="B22" s="223">
        <f>'[6]T020447_2'!$C$8/10000</f>
        <v>22.0535</v>
      </c>
      <c r="C22" s="224">
        <f>'[6]T020447_2'!$E$8</f>
        <v>29.7</v>
      </c>
      <c r="F22" s="2"/>
    </row>
    <row r="23" spans="1:6" s="6" customFormat="1" ht="22.5" customHeight="1">
      <c r="A23" s="187" t="s">
        <v>294</v>
      </c>
      <c r="B23" s="223">
        <f>'[6]T020447_2'!$C$11/10000</f>
        <v>35.7103</v>
      </c>
      <c r="C23" s="224">
        <f>'[6]T020447_2'!$E$11</f>
        <v>58.6</v>
      </c>
      <c r="D23"/>
      <c r="E23" s="1"/>
      <c r="F23" s="2"/>
    </row>
    <row r="24" spans="1:6" s="6" customFormat="1" ht="22.5" customHeight="1">
      <c r="A24" s="187" t="s">
        <v>295</v>
      </c>
      <c r="B24" s="223">
        <f>'[6]T020447_2'!$C$12/10000</f>
        <v>29.4162</v>
      </c>
      <c r="C24" s="224">
        <f>'[6]T020447_2'!$E$12</f>
        <v>2.5</v>
      </c>
      <c r="D24"/>
      <c r="E24" s="1"/>
      <c r="F24" s="2"/>
    </row>
    <row r="25" spans="1:6" s="6" customFormat="1" ht="22.5" customHeight="1">
      <c r="A25" s="187" t="s">
        <v>296</v>
      </c>
      <c r="B25" s="223">
        <f>'[6]T020447_2'!$C$13/10000</f>
        <v>85.1193</v>
      </c>
      <c r="C25" s="224">
        <f>'[6]T020447_2'!$E$13</f>
        <v>-5.2</v>
      </c>
      <c r="D25"/>
      <c r="E25" s="1"/>
      <c r="F25" s="2"/>
    </row>
    <row r="26" spans="1:6" ht="22.5" customHeight="1">
      <c r="A26" s="187" t="s">
        <v>297</v>
      </c>
      <c r="B26" s="223">
        <f>'[6]T020447_2'!$C$14/10000</f>
        <v>29.0229</v>
      </c>
      <c r="C26" s="224">
        <f>'[6]T020447_2'!$E$14</f>
        <v>16.2</v>
      </c>
      <c r="F26" s="2"/>
    </row>
    <row r="27" spans="1:6" ht="18.75">
      <c r="A27" s="96" t="s">
        <v>90</v>
      </c>
      <c r="B27" s="223"/>
      <c r="C27" s="224"/>
      <c r="F27" s="2"/>
    </row>
    <row r="28" spans="1:6" ht="18.75">
      <c r="A28" s="96" t="s">
        <v>101</v>
      </c>
      <c r="B28" s="223">
        <f>'[6]T020447_2'!$C$16/10000</f>
        <v>226.8552</v>
      </c>
      <c r="C28" s="224">
        <f>'[6]T020447_2'!$E$16</f>
        <v>30.1</v>
      </c>
      <c r="F28" s="2"/>
    </row>
    <row r="29" spans="1:6" ht="18.75">
      <c r="A29" s="96" t="s">
        <v>102</v>
      </c>
      <c r="B29" s="223">
        <f>'[6]T020447_2'!$C$17/10000</f>
        <v>15.4716</v>
      </c>
      <c r="C29" s="224">
        <f>'[6]T020447_2'!$E$17</f>
        <v>-50.2</v>
      </c>
      <c r="F29" s="2"/>
    </row>
    <row r="30" spans="1:6" ht="18.75">
      <c r="A30" s="96" t="s">
        <v>103</v>
      </c>
      <c r="B30" s="223">
        <f>'[6]T020447_2'!$C$18/10000</f>
        <v>53.552</v>
      </c>
      <c r="C30" s="224">
        <f>'[6]T020447_2'!$E$18</f>
        <v>20</v>
      </c>
      <c r="F30" s="2"/>
    </row>
    <row r="31" spans="1:6" ht="18.75">
      <c r="A31" s="97" t="s">
        <v>104</v>
      </c>
      <c r="B31" s="225">
        <f>'[6]T020447_2'!$C$19/10000</f>
        <v>16.8513</v>
      </c>
      <c r="C31" s="226">
        <f>'[6]T020447_2'!$E$19</f>
        <v>-40.1</v>
      </c>
      <c r="F31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2018-04-19T02:45:32Z</cp:lastPrinted>
  <dcterms:created xsi:type="dcterms:W3CDTF">2003-01-07T10:46:14Z</dcterms:created>
  <dcterms:modified xsi:type="dcterms:W3CDTF">2018-05-04T08:11:54Z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