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467" windowHeight="10407" tabRatio="966" activeTab="1"/>
  </bookViews>
  <sheets>
    <sheet name="发展目标" sheetId="1" r:id="rId1"/>
    <sheet name="主要经济指标" sheetId="2" r:id="rId2"/>
    <sheet name="规模工业生产主要分类" sheetId="3" r:id="rId3"/>
    <sheet name="主要产业" sheetId="4" r:id="rId4"/>
    <sheet name="分县市区园区工业" sheetId="5" r:id="rId5"/>
    <sheet name="用电量" sheetId="6" r:id="rId6"/>
    <sheet name="固定资产投资" sheetId="7" r:id="rId7"/>
    <sheet name="商品房建设与销售" sheetId="8" r:id="rId8"/>
    <sheet name="国内贸易、旅游" sheetId="9" r:id="rId9"/>
    <sheet name="热点商品" sheetId="10" r:id="rId10"/>
    <sheet name="财政金融" sheetId="11" r:id="rId11"/>
    <sheet name="调查单位" sheetId="12" r:id="rId12"/>
    <sheet name="人民生活和物价1" sheetId="13" r:id="rId13"/>
    <sheet name="县市2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1">'主要经济指标'!$A$1:$X$64</definedName>
  </definedNames>
  <calcPr fullCalcOnLoad="1"/>
</workbook>
</file>

<file path=xl/sharedStrings.xml><?xml version="1.0" encoding="utf-8"?>
<sst xmlns="http://schemas.openxmlformats.org/spreadsheetml/2006/main" count="437" uniqueCount="294">
  <si>
    <r>
      <rPr>
        <sz val="12"/>
        <rFont val="宋体"/>
        <family val="0"/>
      </rPr>
      <t>指标名称</t>
    </r>
  </si>
  <si>
    <r>
      <rPr>
        <sz val="12"/>
        <rFont val="宋体"/>
        <family val="0"/>
      </rPr>
      <t>单位</t>
    </r>
  </si>
  <si>
    <r>
      <rPr>
        <sz val="12"/>
        <rFont val="宋体"/>
        <family val="0"/>
      </rPr>
      <t>湖南省</t>
    </r>
  </si>
  <si>
    <r>
      <rPr>
        <sz val="12"/>
        <rFont val="宋体"/>
        <family val="0"/>
      </rPr>
      <t>岳阳市</t>
    </r>
  </si>
  <si>
    <t>GDP</t>
  </si>
  <si>
    <t>%</t>
  </si>
  <si>
    <r>
      <t>7.5%</t>
    </r>
    <r>
      <rPr>
        <sz val="11"/>
        <rFont val="宋体"/>
        <family val="0"/>
      </rPr>
      <t>左右</t>
    </r>
  </si>
  <si>
    <r>
      <t>7.8%</t>
    </r>
    <r>
      <rPr>
        <sz val="11"/>
        <rFont val="宋体"/>
        <family val="0"/>
      </rPr>
      <t>左右</t>
    </r>
  </si>
  <si>
    <r>
      <rPr>
        <sz val="12"/>
        <rFont val="宋体"/>
        <family val="0"/>
      </rPr>
      <t>规模工业增加值</t>
    </r>
  </si>
  <si>
    <r>
      <rPr>
        <sz val="12"/>
        <rFont val="宋体"/>
        <family val="0"/>
      </rPr>
      <t>固定资产投资</t>
    </r>
  </si>
  <si>
    <r>
      <t>10.0%</t>
    </r>
    <r>
      <rPr>
        <sz val="11"/>
        <rFont val="宋体"/>
        <family val="0"/>
      </rPr>
      <t>左右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</si>
  <si>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</si>
  <si>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</si>
  <si>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r>
      <t>15%</t>
    </r>
    <r>
      <rPr>
        <sz val="11"/>
        <rFont val="宋体"/>
        <family val="0"/>
      </rPr>
      <t>以上</t>
    </r>
  </si>
  <si>
    <r>
      <rPr>
        <sz val="12"/>
        <rFont val="宋体"/>
        <family val="0"/>
      </rPr>
      <t>居民消费价格指数</t>
    </r>
  </si>
  <si>
    <r>
      <t>3.5%</t>
    </r>
    <r>
      <rPr>
        <sz val="11"/>
        <rFont val="宋体"/>
        <family val="0"/>
      </rPr>
      <t>左右</t>
    </r>
  </si>
  <si>
    <r>
      <t>3.5%</t>
    </r>
    <r>
      <rPr>
        <sz val="11"/>
        <rFont val="宋体"/>
        <family val="0"/>
      </rPr>
      <t>以内</t>
    </r>
  </si>
  <si>
    <t>一般公共预算地方收入</t>
  </si>
  <si>
    <r>
      <t>4%</t>
    </r>
    <r>
      <rPr>
        <sz val="11"/>
        <rFont val="宋体"/>
        <family val="0"/>
      </rPr>
      <t>左右</t>
    </r>
  </si>
  <si>
    <r>
      <rPr>
        <sz val="12"/>
        <rFont val="宋体"/>
        <family val="0"/>
      </rPr>
      <t>城乡居民收入</t>
    </r>
  </si>
  <si>
    <t>与经济增长同步</t>
  </si>
  <si>
    <t>城镇调查失业率</t>
  </si>
  <si>
    <r>
      <t>5.5%</t>
    </r>
    <r>
      <rPr>
        <sz val="11"/>
        <rFont val="宋体"/>
        <family val="0"/>
      </rPr>
      <t>左右</t>
    </r>
  </si>
  <si>
    <r>
      <t>5.5%</t>
    </r>
    <r>
      <rPr>
        <sz val="11"/>
        <rFont val="宋体"/>
        <family val="0"/>
      </rPr>
      <t>以内</t>
    </r>
  </si>
  <si>
    <r>
      <rPr>
        <sz val="12"/>
        <rFont val="宋体"/>
        <family val="0"/>
      </rPr>
      <t>万元</t>
    </r>
    <r>
      <rPr>
        <sz val="12"/>
        <rFont val="Times New Roman"/>
        <family val="1"/>
      </rPr>
      <t>GDP</t>
    </r>
    <r>
      <rPr>
        <sz val="12"/>
        <rFont val="宋体"/>
        <family val="0"/>
      </rPr>
      <t>能耗下降率</t>
    </r>
  </si>
  <si>
    <r>
      <rPr>
        <sz val="11"/>
        <rFont val="宋体"/>
        <family val="0"/>
      </rPr>
      <t>下降</t>
    </r>
    <r>
      <rPr>
        <sz val="11"/>
        <rFont val="Times New Roman"/>
        <family val="1"/>
      </rPr>
      <t>1%</t>
    </r>
  </si>
  <si>
    <r>
      <rPr>
        <sz val="11"/>
        <rFont val="宋体"/>
        <family val="0"/>
      </rPr>
      <t>下降</t>
    </r>
    <r>
      <rPr>
        <sz val="11"/>
        <rFont val="Times New Roman"/>
        <family val="1"/>
      </rPr>
      <t>3.66%</t>
    </r>
  </si>
  <si>
    <t>主要指标</t>
  </si>
  <si>
    <t>单 位</t>
  </si>
  <si>
    <t>总量</t>
  </si>
  <si>
    <t>增幅（%）</t>
  </si>
  <si>
    <t>地区生产总值</t>
  </si>
  <si>
    <t>亿元</t>
  </si>
  <si>
    <t>季度数据</t>
  </si>
  <si>
    <t xml:space="preserve">  第一产业</t>
  </si>
  <si>
    <t xml:space="preserve">  第二产业</t>
  </si>
  <si>
    <t xml:space="preserve">  第三产业</t>
  </si>
  <si>
    <t>规模以上工业增加值</t>
  </si>
  <si>
    <t>—</t>
  </si>
  <si>
    <t>固定资产投资</t>
  </si>
  <si>
    <t xml:space="preserve">   工业投资</t>
  </si>
  <si>
    <t xml:space="preserve">  房地产投资</t>
  </si>
  <si>
    <t>商品房销售面积</t>
  </si>
  <si>
    <t>万平方米</t>
  </si>
  <si>
    <t>商品房销售额</t>
  </si>
  <si>
    <t>社会消费品零售总额</t>
  </si>
  <si>
    <t>进出口总额</t>
  </si>
  <si>
    <t xml:space="preserve">  出口总额</t>
  </si>
  <si>
    <t xml:space="preserve">  进口总额</t>
  </si>
  <si>
    <t>实际利用内资</t>
  </si>
  <si>
    <t>实际利用外资</t>
  </si>
  <si>
    <t>亿美元</t>
  </si>
  <si>
    <t>一般公共预算收入</t>
  </si>
  <si>
    <t xml:space="preserve">  一般公共预算地方收入</t>
  </si>
  <si>
    <t>一般公共预算支出</t>
  </si>
  <si>
    <t>金融机构存款余额</t>
  </si>
  <si>
    <t>金融机构贷款余额</t>
  </si>
  <si>
    <t>居民消费价格总指数</t>
  </si>
  <si>
    <t>全社会用电量</t>
  </si>
  <si>
    <t>亿千瓦时</t>
  </si>
  <si>
    <t xml:space="preserve">  工业用电量</t>
  </si>
  <si>
    <t>全体居民人均可支配收入</t>
  </si>
  <si>
    <t>元</t>
  </si>
  <si>
    <t>城镇居民人均可支配收入</t>
  </si>
  <si>
    <t>农村居民人均可支配收入</t>
  </si>
  <si>
    <t>规模工业生产主要分类</t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</si>
  <si>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</si>
  <si>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>增幅(</t>
    </r>
    <r>
      <rPr>
        <b/>
        <sz val="14"/>
        <rFont val="宋体"/>
        <family val="0"/>
      </rPr>
      <t>%)</t>
    </r>
  </si>
  <si>
    <t>全市规模工业增加值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</si>
  <si>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</si>
  <si>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</si>
  <si>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</si>
  <si>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</si>
  <si>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</si>
  <si>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</si>
  <si>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</si>
  <si>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</si>
  <si>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</si>
  <si>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</si>
  <si>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</si>
  <si>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</si>
  <si>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</si>
  <si>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r>
      <t xml:space="preserve">指 </t>
    </r>
    <r>
      <rPr>
        <b/>
        <sz val="14"/>
        <color indexed="8"/>
        <rFont val="宋体"/>
        <family val="0"/>
      </rPr>
      <t xml:space="preserve">   </t>
    </r>
    <r>
      <rPr>
        <b/>
        <sz val="14"/>
        <color indexed="8"/>
        <rFont val="宋体"/>
        <family val="0"/>
      </rPr>
      <t>标</t>
    </r>
  </si>
  <si>
    <t>增幅(%)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</si>
  <si>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</si>
  <si>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</si>
  <si>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</si>
  <si>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</si>
  <si>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</si>
  <si>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</si>
  <si>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</si>
  <si>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</si>
  <si>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</si>
  <si>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</si>
  <si>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电子信息制造业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</si>
  <si>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</si>
  <si>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</si>
  <si>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</si>
  <si>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</si>
  <si>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</si>
  <si>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岳阳高新技术产业园区</t>
  </si>
  <si>
    <t>华容县工业集中区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</si>
  <si>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</si>
  <si>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</si>
  <si>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</si>
  <si>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</si>
  <si>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</si>
  <si>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用电量</t>
  </si>
  <si>
    <t>其中：工业用电量</t>
  </si>
  <si>
    <t>绝对量（万千瓦时）</t>
  </si>
  <si>
    <t>岳阳市</t>
  </si>
  <si>
    <t>市  直</t>
  </si>
  <si>
    <t>客户服务中心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</si>
  <si>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</si>
  <si>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</si>
  <si>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</si>
  <si>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</si>
  <si>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</si>
  <si>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</si>
  <si>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</si>
  <si>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</si>
  <si>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屈原管理区</t>
  </si>
  <si>
    <t>注：以上数据由市电业局提供。客户服务中心含岳阳楼区、经济技术开发区、南湖新区及部分企业数据。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</si>
  <si>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</si>
  <si>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</si>
  <si>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</si>
  <si>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</si>
  <si>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</si>
  <si>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</si>
  <si>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</si>
  <si>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</si>
  <si>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</si>
  <si>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</si>
  <si>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</si>
  <si>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</si>
  <si>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</si>
  <si>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</si>
  <si>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</si>
  <si>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</si>
  <si>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</si>
  <si>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</si>
  <si>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</si>
  <si>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</si>
  <si>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</si>
  <si>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</si>
  <si>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</si>
  <si>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</si>
  <si>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</si>
  <si>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</si>
  <si>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</si>
  <si>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六、按项目分</t>
  </si>
  <si>
    <t>施工项目</t>
  </si>
  <si>
    <t xml:space="preserve">  #5000万以下项目个数   </t>
  </si>
  <si>
    <t xml:space="preserve">   5000万以下项目投资额</t>
  </si>
  <si>
    <t xml:space="preserve">  #5000万以上项目个数   </t>
  </si>
  <si>
    <t xml:space="preserve">   5000万以上项目投资额</t>
  </si>
  <si>
    <t xml:space="preserve">   亿元以上项目个数</t>
  </si>
  <si>
    <t xml:space="preserve">   亿元以上项目投资额</t>
  </si>
  <si>
    <t>商品房建设与销售</t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</si>
  <si>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</si>
  <si>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t>单位</t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</si>
  <si>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</si>
  <si>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</si>
  <si>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</si>
  <si>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</si>
  <si>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</si>
  <si>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</si>
  <si>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</si>
  <si>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</si>
  <si>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</si>
  <si>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</si>
  <si>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</si>
  <si>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</si>
  <si>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</si>
  <si>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</si>
  <si>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</si>
  <si>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</si>
  <si>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</si>
  <si>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</si>
  <si>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r>
      <t>2</t>
    </r>
    <r>
      <rPr>
        <b/>
        <sz val="14"/>
        <rFont val="宋体"/>
        <family val="0"/>
      </rPr>
      <t>.旅游经济</t>
    </r>
  </si>
  <si>
    <t>旅游总人数</t>
  </si>
  <si>
    <t>万人次</t>
  </si>
  <si>
    <t>入境总人数</t>
  </si>
  <si>
    <t>旅游总收入</t>
  </si>
  <si>
    <t>旅游创汇</t>
  </si>
  <si>
    <t>注：以上部分数据由市文化旅游广电局提供。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</si>
  <si>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</si>
  <si>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</si>
  <si>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</si>
  <si>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</si>
  <si>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</si>
  <si>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</si>
  <si>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</si>
  <si>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</si>
  <si>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</si>
  <si>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</si>
  <si>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</si>
  <si>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</si>
  <si>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</si>
  <si>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</si>
  <si>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</si>
  <si>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</si>
  <si>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</si>
  <si>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</si>
  <si>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</si>
  <si>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</si>
  <si>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</si>
  <si>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</si>
  <si>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</si>
  <si>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</si>
  <si>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</si>
  <si>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</si>
  <si>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财政金融</t>
  </si>
  <si>
    <t>单位：亿元；%</t>
  </si>
  <si>
    <r>
      <t xml:space="preserve"> 指   </t>
    </r>
    <r>
      <rPr>
        <b/>
        <sz val="14"/>
        <rFont val="宋体"/>
        <family val="0"/>
      </rPr>
      <t xml:space="preserve"> 标</t>
    </r>
  </si>
  <si>
    <t>本月</t>
  </si>
  <si>
    <t>1-本月</t>
  </si>
  <si>
    <t>1、一般公共预算收入</t>
  </si>
  <si>
    <t xml:space="preserve">    其中：税收收入</t>
  </si>
  <si>
    <t xml:space="preserve">          非税收入</t>
  </si>
  <si>
    <t xml:space="preserve">   一般公共预算地方收入</t>
  </si>
  <si>
    <r>
      <t xml:space="preserve">        “上划</t>
    </r>
    <r>
      <rPr>
        <sz val="14"/>
        <rFont val="宋体"/>
        <family val="0"/>
      </rPr>
      <t>中央”收入</t>
    </r>
  </si>
  <si>
    <t>2、一般公共预算支出</t>
  </si>
  <si>
    <t>指标</t>
  </si>
  <si>
    <t>本月余额</t>
  </si>
  <si>
    <t>年初余额</t>
  </si>
  <si>
    <t>同比增幅</t>
  </si>
  <si>
    <t>金融机构本外币各项存款余额</t>
  </si>
  <si>
    <t xml:space="preserve">    住户存款</t>
  </si>
  <si>
    <t xml:space="preserve">    非金融企业存款</t>
  </si>
  <si>
    <t xml:space="preserve">    财政性存款</t>
  </si>
  <si>
    <t xml:space="preserve">    机关团体存款</t>
  </si>
  <si>
    <t xml:space="preserve">    非银行业金融机构存款</t>
  </si>
  <si>
    <t>金融机构本外币各项贷款余额</t>
  </si>
  <si>
    <t>其中：短期贷款</t>
  </si>
  <si>
    <t>其中：中长期贷款</t>
  </si>
  <si>
    <t>注：以上数据由市财政局、市人民银行提供。</t>
  </si>
  <si>
    <t>调查单位</t>
  </si>
  <si>
    <t>一、新登记市场主体</t>
  </si>
  <si>
    <t>家</t>
  </si>
  <si>
    <t xml:space="preserve">   内资企业</t>
  </si>
  <si>
    <t xml:space="preserve">   外资企业</t>
  </si>
  <si>
    <t xml:space="preserve">   个体工商户</t>
  </si>
  <si>
    <t>二、全市在库“四上”单位</t>
  </si>
  <si>
    <t xml:space="preserve">  #规模以上工业</t>
  </si>
  <si>
    <t xml:space="preserve">   限额以上批零住餐业</t>
  </si>
  <si>
    <t xml:space="preserve">   规模以上服务业</t>
  </si>
  <si>
    <t xml:space="preserve">   资质建筑业</t>
  </si>
  <si>
    <t xml:space="preserve">   房地产开发经营业</t>
  </si>
  <si>
    <t>三、本年新增“四上”单位</t>
  </si>
  <si>
    <t>注：以上部分数据由市场监督管理局提供。</t>
  </si>
  <si>
    <t>人民生活和物价</t>
  </si>
  <si>
    <t>单位：%</t>
  </si>
  <si>
    <t>指       标</t>
  </si>
  <si>
    <t>上月=100</t>
  </si>
  <si>
    <t>上年同月=100</t>
  </si>
  <si>
    <t>上年同期=100</t>
  </si>
  <si>
    <t>1、居民消费价格指数（%）</t>
  </si>
  <si>
    <t xml:space="preserve">    食品烟酒类</t>
  </si>
  <si>
    <t xml:space="preserve">    衣着类   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</si>
  <si>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居住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</si>
  <si>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生活用品及服务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</si>
  <si>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交通和通信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</si>
  <si>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教育文化和娱乐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</si>
  <si>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医疗保健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</si>
  <si>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其他用品和服务</t>
    </r>
  </si>
  <si>
    <t>2、商品零售价格总指数（%）</t>
  </si>
  <si>
    <t>注：以上数据由国家统计局岳阳调查队提供。</t>
  </si>
  <si>
    <t>规模工业增加值</t>
  </si>
  <si>
    <t xml:space="preserve">一般公共预算收入     </t>
  </si>
  <si>
    <t>新增“四上”单位</t>
  </si>
  <si>
    <t>产业投资</t>
  </si>
  <si>
    <t>增幅
（%）</t>
  </si>
  <si>
    <t>排位</t>
  </si>
  <si>
    <t>目标数</t>
  </si>
  <si>
    <t>申报数</t>
  </si>
  <si>
    <t>其中：工业</t>
  </si>
  <si>
    <t>岳阳楼区</t>
  </si>
  <si>
    <t>经济技术
开发区</t>
  </si>
  <si>
    <t>南湖新区</t>
  </si>
  <si>
    <t>城陵矶新港区</t>
  </si>
  <si>
    <t>——</t>
  </si>
  <si>
    <t>国家</t>
  </si>
  <si>
    <r>
      <rPr>
        <b/>
        <sz val="16"/>
        <rFont val="宋体"/>
        <family val="0"/>
      </rPr>
      <t>湖南省、岳阳市</t>
    </r>
    <r>
      <rPr>
        <b/>
        <sz val="16"/>
        <rFont val="Times New Roman"/>
        <family val="1"/>
      </rPr>
      <t>2020</t>
    </r>
    <r>
      <rPr>
        <b/>
        <sz val="16"/>
        <rFont val="宋体"/>
        <family val="0"/>
      </rPr>
      <t>年度经济社会发展预期目标</t>
    </r>
  </si>
  <si>
    <t>与经济增长基本同步</t>
  </si>
  <si>
    <r>
      <t>6%</t>
    </r>
    <r>
      <rPr>
        <sz val="12"/>
        <rFont val="宋体"/>
        <family val="0"/>
      </rPr>
      <t>左右</t>
    </r>
  </si>
  <si>
    <r>
      <t>5.5%</t>
    </r>
    <r>
      <rPr>
        <sz val="12"/>
        <rFont val="宋体"/>
        <family val="0"/>
      </rPr>
      <t>左右</t>
    </r>
  </si>
  <si>
    <r>
      <t>注：云溪区区本级规模以上工业增加值同比增长15.6</t>
    </r>
    <r>
      <rPr>
        <sz val="12"/>
        <rFont val="宋体"/>
        <family val="0"/>
      </rPr>
      <t>%。</t>
    </r>
  </si>
  <si>
    <r>
      <t>2020年1—11</t>
    </r>
    <r>
      <rPr>
        <b/>
        <sz val="24"/>
        <color indexed="8"/>
        <rFont val="宋体"/>
        <family val="0"/>
      </rPr>
      <t>月岳阳市各县（市）区主要经济指标</t>
    </r>
  </si>
  <si>
    <t>1-11月岳阳市主要经济指标完成情况表</t>
  </si>
  <si>
    <r>
      <t>1-11</t>
    </r>
    <r>
      <rPr>
        <sz val="12"/>
        <rFont val="宋体"/>
        <family val="0"/>
      </rPr>
      <t>月</t>
    </r>
  </si>
  <si>
    <t>规模以上服务业主营业务收入（1-10月）</t>
  </si>
  <si>
    <t>城陵矶新港区</t>
  </si>
  <si>
    <t>亿元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</si>
</sst>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_ "/>
    <numFmt numFmtId="179" formatCode="0.0_);[Red]\(0.0\)"/>
    <numFmt numFmtId="180" formatCode="0_ "/>
    <numFmt numFmtId="181" formatCode="0.00_ "/>
    <numFmt numFmtId="182" formatCode="0.0"/>
    <numFmt numFmtId="183" formatCode="0_);[Red]\(0\)"/>
    <numFmt numFmtId="184" formatCode="0.00_);[Red]\(0.00\)"/>
    <numFmt numFmtId="185" formatCode="0.0000_ "/>
    <numFmt numFmtId="186" formatCode="0.0000"/>
    <numFmt numFmtId="187" formatCode="0.0%"/>
    <numFmt numFmtId="188" formatCode="0.000_ "/>
    <numFmt numFmtId="189" formatCode="0.000000"/>
    <numFmt numFmtId="190" formatCode="0.00000"/>
    <numFmt numFmtId="191" formatCode="0.000"/>
  </numFmts>
  <fonts count="87">
    <font>
      <sz val="12"/>
      <name val="宋体"/>
      <family val="0"/>
    </font>
    <font>
      <sz val="11"/>
      <color indexed="8"/>
      <name val="宋体"/>
      <family val="0"/>
    </font>
    <font>
      <sz val="19"/>
      <name val="Times New Roman"/>
      <family val="1"/>
    </font>
    <font>
      <b/>
      <sz val="10"/>
      <name val="Times New Roman"/>
      <family val="1"/>
    </font>
    <font>
      <sz val="9"/>
      <name val="宋体"/>
      <family val="0"/>
    </font>
    <font>
      <b/>
      <sz val="9"/>
      <name val="宋体"/>
      <family val="0"/>
    </font>
    <font>
      <sz val="9"/>
      <name val="仿宋_GB2312"/>
      <family val="0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仿宋_GB2312"/>
      <family val="0"/>
    </font>
    <font>
      <sz val="10"/>
      <name val="宋体"/>
      <family val="0"/>
    </font>
    <font>
      <sz val="14"/>
      <name val="Times New Roman"/>
      <family val="1"/>
    </font>
    <font>
      <b/>
      <sz val="12"/>
      <name val="宋体"/>
      <family val="0"/>
    </font>
    <font>
      <b/>
      <sz val="20"/>
      <name val="宋体"/>
      <family val="0"/>
    </font>
    <font>
      <sz val="10"/>
      <name val="Helv"/>
      <family val="2"/>
    </font>
    <font>
      <b/>
      <sz val="11"/>
      <name val="宋体"/>
      <family val="0"/>
    </font>
    <font>
      <b/>
      <sz val="20"/>
      <name val="Times New Roman"/>
      <family val="1"/>
    </font>
    <font>
      <sz val="14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9"/>
      <name val="Times New Roman"/>
      <family val="1"/>
    </font>
    <font>
      <sz val="11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8"/>
      <name val="黑体"/>
      <family val="3"/>
    </font>
    <font>
      <b/>
      <sz val="18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20"/>
      <name val="宋体"/>
      <family val="0"/>
    </font>
    <font>
      <sz val="10"/>
      <name val="Arial"/>
      <family val="2"/>
    </font>
    <font>
      <u val="single"/>
      <sz val="12"/>
      <color indexed="30"/>
      <name val="宋体"/>
      <family val="0"/>
    </font>
    <font>
      <b/>
      <sz val="10"/>
      <name val="MS Sans Serif"/>
      <family val="2"/>
    </font>
    <font>
      <sz val="12"/>
      <name val="SansSerif"/>
      <family val="2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sz val="20"/>
      <name val="黑体"/>
      <family val="3"/>
    </font>
    <font>
      <sz val="16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b/>
      <sz val="2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b/>
      <sz val="14"/>
      <name val="Calibri"/>
      <family val="0"/>
    </font>
    <font>
      <sz val="14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b/>
      <sz val="20"/>
      <color rgb="FFFF0000"/>
      <name val="宋体"/>
      <family val="0"/>
    </font>
    <font>
      <sz val="9"/>
      <color theme="1"/>
      <name val="宋体"/>
      <family val="0"/>
    </font>
    <font>
      <b/>
      <sz val="2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/>
      <top style="thin"/>
      <bottom/>
    </border>
  </borders>
  <cellStyleXfs count="81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69" fillId="21" borderId="0" applyNumberFormat="0" applyBorder="0" applyAlignment="0" applyProtection="0"/>
    <xf numFmtId="0" fontId="70" fillId="0" borderId="4" applyNumberFormat="0" applyFill="0" applyAlignment="0" applyProtection="0"/>
    <xf numFmtId="17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71" fillId="22" borderId="5" applyNumberFormat="0" applyAlignment="0" applyProtection="0"/>
    <xf numFmtId="0" fontId="72" fillId="23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76" fillId="24" borderId="0" applyNumberFormat="0" applyBorder="0" applyAlignment="0" applyProtection="0"/>
    <xf numFmtId="0" fontId="77" fillId="22" borderId="8" applyNumberFormat="0" applyAlignment="0" applyProtection="0"/>
    <xf numFmtId="0" fontId="78" fillId="25" borderId="5" applyNumberFormat="0" applyAlignment="0" applyProtection="0"/>
    <xf numFmtId="0" fontId="36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14" fillId="32" borderId="9" applyNumberFormat="0" applyFont="0" applyAlignment="0" applyProtection="0"/>
  </cellStyleXfs>
  <cellXfs count="310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1" fontId="79" fillId="0" borderId="0" xfId="0" applyNumberFormat="1" applyFont="1" applyAlignment="1">
      <alignment/>
    </xf>
    <xf numFmtId="178" fontId="79" fillId="0" borderId="0" xfId="0" applyNumberFormat="1" applyFont="1" applyAlignment="1">
      <alignment/>
    </xf>
    <xf numFmtId="178" fontId="79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78" fontId="80" fillId="0" borderId="10" xfId="0" applyNumberFormat="1" applyFont="1" applyFill="1" applyBorder="1" applyAlignment="1">
      <alignment horizontal="center" vertical="center" wrapText="1"/>
    </xf>
    <xf numFmtId="178" fontId="80" fillId="0" borderId="11" xfId="0" applyNumberFormat="1" applyFont="1" applyFill="1" applyBorder="1" applyAlignment="1">
      <alignment horizontal="center" vertical="center" wrapText="1"/>
    </xf>
    <xf numFmtId="181" fontId="80" fillId="0" borderId="10" xfId="0" applyNumberFormat="1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181" fontId="7" fillId="0" borderId="10" xfId="0" applyNumberFormat="1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180" fontId="8" fillId="0" borderId="10" xfId="57" applyNumberFormat="1" applyFont="1" applyFill="1" applyBorder="1" applyAlignment="1">
      <alignment horizontal="center" vertical="center"/>
      <protection/>
    </xf>
    <xf numFmtId="178" fontId="80" fillId="0" borderId="12" xfId="0" applyNumberFormat="1" applyFont="1" applyFill="1" applyBorder="1" applyAlignment="1">
      <alignment horizontal="center" vertical="center" wrapText="1"/>
    </xf>
    <xf numFmtId="178" fontId="7" fillId="0" borderId="12" xfId="0" applyNumberFormat="1" applyFont="1" applyBorder="1" applyAlignment="1">
      <alignment horizontal="center" vertical="center" wrapText="1"/>
    </xf>
    <xf numFmtId="180" fontId="8" fillId="0" borderId="12" xfId="57" applyNumberFormat="1" applyFont="1" applyFill="1" applyBorder="1" applyAlignment="1">
      <alignment horizontal="center" vertical="center"/>
      <protection/>
    </xf>
    <xf numFmtId="180" fontId="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81" fillId="0" borderId="0" xfId="0" applyFont="1" applyAlignment="1">
      <alignment horizontal="center" vertical="center"/>
    </xf>
    <xf numFmtId="0" fontId="80" fillId="33" borderId="13" xfId="0" applyFont="1" applyFill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 wrapText="1"/>
    </xf>
    <xf numFmtId="180" fontId="80" fillId="0" borderId="10" xfId="0" applyNumberFormat="1" applyFont="1" applyBorder="1" applyAlignment="1">
      <alignment horizontal="center" vertical="center" wrapText="1"/>
    </xf>
    <xf numFmtId="180" fontId="80" fillId="0" borderId="12" xfId="0" applyNumberFormat="1" applyFont="1" applyBorder="1" applyAlignment="1">
      <alignment horizontal="center" vertical="center" wrapText="1"/>
    </xf>
    <xf numFmtId="178" fontId="9" fillId="0" borderId="0" xfId="0" applyNumberFormat="1" applyFont="1" applyBorder="1" applyAlignment="1">
      <alignment wrapText="1"/>
    </xf>
    <xf numFmtId="0" fontId="80" fillId="33" borderId="15" xfId="0" applyFont="1" applyFill="1" applyBorder="1" applyAlignment="1">
      <alignment horizontal="left" vertical="center"/>
    </xf>
    <xf numFmtId="178" fontId="7" fillId="0" borderId="16" xfId="0" applyNumberFormat="1" applyFont="1" applyBorder="1" applyAlignment="1">
      <alignment horizontal="right" vertical="center"/>
    </xf>
    <xf numFmtId="178" fontId="7" fillId="0" borderId="17" xfId="0" applyNumberFormat="1" applyFont="1" applyBorder="1" applyAlignment="1">
      <alignment horizontal="right" vertical="center"/>
    </xf>
    <xf numFmtId="178" fontId="7" fillId="0" borderId="18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81" fillId="33" borderId="15" xfId="0" applyFont="1" applyFill="1" applyBorder="1" applyAlignment="1">
      <alignment horizontal="left" vertical="center"/>
    </xf>
    <xf numFmtId="178" fontId="11" fillId="0" borderId="19" xfId="0" applyNumberFormat="1" applyFont="1" applyBorder="1" applyAlignment="1">
      <alignment horizontal="right" vertical="center"/>
    </xf>
    <xf numFmtId="178" fontId="11" fillId="0" borderId="20" xfId="0" applyNumberFormat="1" applyFont="1" applyBorder="1" applyAlignment="1">
      <alignment horizontal="right" vertical="center"/>
    </xf>
    <xf numFmtId="178" fontId="11" fillId="0" borderId="0" xfId="0" applyNumberFormat="1" applyFont="1" applyBorder="1" applyAlignment="1">
      <alignment horizontal="right" vertical="center"/>
    </xf>
    <xf numFmtId="0" fontId="80" fillId="33" borderId="21" xfId="0" applyFont="1" applyFill="1" applyBorder="1" applyAlignment="1">
      <alignment horizontal="left" vertical="center"/>
    </xf>
    <xf numFmtId="0" fontId="8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62" fillId="0" borderId="10" xfId="0" applyFont="1" applyFill="1" applyBorder="1" applyAlignment="1">
      <alignment horizontal="center" vertical="center"/>
    </xf>
    <xf numFmtId="178" fontId="6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178" fontId="62" fillId="0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Alignment="1">
      <alignment/>
    </xf>
    <xf numFmtId="179" fontId="14" fillId="0" borderId="0" xfId="0" applyNumberFormat="1" applyFont="1" applyAlignment="1">
      <alignment/>
    </xf>
    <xf numFmtId="0" fontId="81" fillId="0" borderId="0" xfId="0" applyFont="1" applyAlignment="1">
      <alignment/>
    </xf>
    <xf numFmtId="0" fontId="83" fillId="0" borderId="0" xfId="0" applyFont="1" applyFill="1" applyBorder="1" applyAlignment="1">
      <alignment horizontal="right" vertical="center"/>
    </xf>
    <xf numFmtId="0" fontId="80" fillId="33" borderId="13" xfId="0" applyFont="1" applyFill="1" applyBorder="1" applyAlignment="1">
      <alignment horizontal="center" vertical="center"/>
    </xf>
    <xf numFmtId="179" fontId="80" fillId="33" borderId="12" xfId="0" applyNumberFormat="1" applyFont="1" applyFill="1" applyBorder="1" applyAlignment="1">
      <alignment horizontal="center" vertical="center" wrapText="1"/>
    </xf>
    <xf numFmtId="2" fontId="7" fillId="33" borderId="16" xfId="0" applyNumberFormat="1" applyFont="1" applyFill="1" applyBorder="1" applyAlignment="1">
      <alignment horizontal="right" vertical="center"/>
    </xf>
    <xf numFmtId="2" fontId="7" fillId="33" borderId="18" xfId="0" applyNumberFormat="1" applyFont="1" applyFill="1" applyBorder="1" applyAlignment="1">
      <alignment horizontal="right" vertical="center"/>
    </xf>
    <xf numFmtId="178" fontId="7" fillId="33" borderId="18" xfId="0" applyNumberFormat="1" applyFont="1" applyFill="1" applyBorder="1" applyAlignment="1">
      <alignment horizontal="right" vertical="center"/>
    </xf>
    <xf numFmtId="178" fontId="12" fillId="0" borderId="0" xfId="0" applyNumberFormat="1" applyFont="1" applyAlignment="1">
      <alignment/>
    </xf>
    <xf numFmtId="0" fontId="81" fillId="33" borderId="15" xfId="0" applyFont="1" applyFill="1" applyBorder="1" applyAlignment="1">
      <alignment vertical="center"/>
    </xf>
    <xf numFmtId="2" fontId="11" fillId="33" borderId="19" xfId="0" applyNumberFormat="1" applyFont="1" applyFill="1" applyBorder="1" applyAlignment="1">
      <alignment horizontal="right" vertical="center"/>
    </xf>
    <xf numFmtId="2" fontId="11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Border="1" applyAlignment="1">
      <alignment horizontal="right" vertical="center"/>
    </xf>
    <xf numFmtId="0" fontId="81" fillId="0" borderId="15" xfId="0" applyFont="1" applyFill="1" applyBorder="1" applyAlignment="1">
      <alignment vertical="center"/>
    </xf>
    <xf numFmtId="0" fontId="80" fillId="33" borderId="21" xfId="0" applyFont="1" applyFill="1" applyBorder="1" applyAlignment="1">
      <alignment vertical="center"/>
    </xf>
    <xf numFmtId="2" fontId="11" fillId="33" borderId="22" xfId="0" applyNumberFormat="1" applyFont="1" applyFill="1" applyBorder="1" applyAlignment="1">
      <alignment horizontal="right" vertical="center"/>
    </xf>
    <xf numFmtId="2" fontId="11" fillId="33" borderId="23" xfId="0" applyNumberFormat="1" applyFont="1" applyFill="1" applyBorder="1" applyAlignment="1">
      <alignment horizontal="right" vertical="center"/>
    </xf>
    <xf numFmtId="178" fontId="11" fillId="33" borderId="23" xfId="0" applyNumberFormat="1" applyFont="1" applyFill="1" applyBorder="1" applyAlignment="1">
      <alignment horizontal="right" vertical="center"/>
    </xf>
    <xf numFmtId="183" fontId="80" fillId="33" borderId="10" xfId="0" applyNumberFormat="1" applyFont="1" applyFill="1" applyBorder="1" applyAlignment="1">
      <alignment horizontal="center" vertical="center"/>
    </xf>
    <xf numFmtId="183" fontId="80" fillId="33" borderId="13" xfId="0" applyNumberFormat="1" applyFont="1" applyFill="1" applyBorder="1" applyAlignment="1">
      <alignment horizontal="center" vertical="center"/>
    </xf>
    <xf numFmtId="179" fontId="80" fillId="33" borderId="12" xfId="0" applyNumberFormat="1" applyFont="1" applyFill="1" applyBorder="1" applyAlignment="1">
      <alignment horizontal="center" vertical="center"/>
    </xf>
    <xf numFmtId="2" fontId="7" fillId="33" borderId="19" xfId="0" applyNumberFormat="1" applyFont="1" applyFill="1" applyBorder="1" applyAlignment="1">
      <alignment horizontal="right" vertical="center"/>
    </xf>
    <xf numFmtId="2" fontId="7" fillId="33" borderId="0" xfId="0" applyNumberFormat="1" applyFont="1" applyFill="1" applyBorder="1" applyAlignment="1">
      <alignment horizontal="right" vertical="center"/>
    </xf>
    <xf numFmtId="178" fontId="7" fillId="33" borderId="0" xfId="0" applyNumberFormat="1" applyFont="1" applyFill="1" applyBorder="1" applyAlignment="1">
      <alignment horizontal="right" vertical="center"/>
    </xf>
    <xf numFmtId="0" fontId="80" fillId="33" borderId="15" xfId="0" applyFont="1" applyFill="1" applyBorder="1" applyAlignment="1">
      <alignment vertical="center"/>
    </xf>
    <xf numFmtId="0" fontId="81" fillId="33" borderId="21" xfId="0" applyFont="1" applyFill="1" applyBorder="1" applyAlignment="1">
      <alignment vertical="center"/>
    </xf>
    <xf numFmtId="179" fontId="8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81" fillId="0" borderId="0" xfId="0" applyFont="1" applyBorder="1" applyAlignment="1">
      <alignment horizontal="center" vertical="top" wrapText="1"/>
    </xf>
    <xf numFmtId="0" fontId="80" fillId="34" borderId="24" xfId="0" applyFont="1" applyFill="1" applyBorder="1" applyAlignment="1">
      <alignment horizontal="center" vertical="center" wrapText="1"/>
    </xf>
    <xf numFmtId="0" fontId="80" fillId="0" borderId="10" xfId="49" applyFont="1" applyFill="1" applyBorder="1" applyAlignment="1" applyProtection="1">
      <alignment horizontal="center" vertical="center"/>
      <protection locked="0"/>
    </xf>
    <xf numFmtId="0" fontId="80" fillId="0" borderId="12" xfId="49" applyFont="1" applyFill="1" applyBorder="1" applyAlignment="1" applyProtection="1">
      <alignment horizontal="center" vertical="center"/>
      <protection locked="0"/>
    </xf>
    <xf numFmtId="0" fontId="81" fillId="34" borderId="25" xfId="0" applyFont="1" applyFill="1" applyBorder="1" applyAlignment="1">
      <alignment horizontal="left" vertical="center" wrapText="1"/>
    </xf>
    <xf numFmtId="2" fontId="11" fillId="34" borderId="26" xfId="0" applyNumberFormat="1" applyFont="1" applyFill="1" applyBorder="1" applyAlignment="1">
      <alignment horizontal="right" vertical="center" wrapText="1"/>
    </xf>
    <xf numFmtId="182" fontId="11" fillId="34" borderId="18" xfId="0" applyNumberFormat="1" applyFont="1" applyFill="1" applyBorder="1" applyAlignment="1">
      <alignment horizontal="right" vertical="center" wrapText="1"/>
    </xf>
    <xf numFmtId="2" fontId="11" fillId="34" borderId="27" xfId="0" applyNumberFormat="1" applyFont="1" applyFill="1" applyBorder="1" applyAlignment="1">
      <alignment horizontal="right" vertical="center" wrapText="1"/>
    </xf>
    <xf numFmtId="182" fontId="11" fillId="34" borderId="0" xfId="0" applyNumberFormat="1" applyFont="1" applyFill="1" applyBorder="1" applyAlignment="1">
      <alignment horizontal="right" vertical="center" wrapText="1"/>
    </xf>
    <xf numFmtId="0" fontId="81" fillId="34" borderId="28" xfId="0" applyFont="1" applyFill="1" applyBorder="1" applyAlignment="1">
      <alignment horizontal="left" vertical="center" wrapText="1"/>
    </xf>
    <xf numFmtId="2" fontId="11" fillId="34" borderId="29" xfId="0" applyNumberFormat="1" applyFont="1" applyFill="1" applyBorder="1" applyAlignment="1">
      <alignment horizontal="right" vertical="center" wrapText="1"/>
    </xf>
    <xf numFmtId="182" fontId="11" fillId="34" borderId="30" xfId="0" applyNumberFormat="1" applyFont="1" applyFill="1" applyBorder="1" applyAlignment="1">
      <alignment horizontal="right" vertical="center" wrapText="1"/>
    </xf>
    <xf numFmtId="0" fontId="3" fillId="0" borderId="0" xfId="49" applyFont="1" applyBorder="1" applyAlignment="1" applyProtection="1">
      <alignment horizontal="center" vertical="center"/>
      <protection locked="0"/>
    </xf>
    <xf numFmtId="0" fontId="83" fillId="0" borderId="0" xfId="49" applyFont="1" applyFill="1" applyBorder="1" applyProtection="1">
      <alignment/>
      <protection locked="0"/>
    </xf>
    <xf numFmtId="0" fontId="80" fillId="0" borderId="13" xfId="49" applyFont="1" applyBorder="1" applyAlignment="1" applyProtection="1">
      <alignment horizontal="center" vertical="center"/>
      <protection locked="0"/>
    </xf>
    <xf numFmtId="180" fontId="80" fillId="0" borderId="18" xfId="49" applyNumberFormat="1" applyFont="1" applyBorder="1" applyAlignment="1" applyProtection="1">
      <alignment horizontal="center" vertical="center" wrapText="1"/>
      <protection locked="0"/>
    </xf>
    <xf numFmtId="181" fontId="7" fillId="0" borderId="17" xfId="49" applyNumberFormat="1" applyFont="1" applyFill="1" applyBorder="1" applyAlignment="1" applyProtection="1">
      <alignment horizontal="right" vertical="center"/>
      <protection/>
    </xf>
    <xf numFmtId="178" fontId="7" fillId="0" borderId="18" xfId="49" applyNumberFormat="1" applyFont="1" applyFill="1" applyBorder="1" applyAlignment="1" applyProtection="1">
      <alignment horizontal="right" vertical="center"/>
      <protection/>
    </xf>
    <xf numFmtId="180" fontId="81" fillId="0" borderId="15" xfId="49" applyNumberFormat="1" applyFont="1" applyBorder="1" applyAlignment="1" applyProtection="1">
      <alignment vertical="center" wrapText="1"/>
      <protection locked="0"/>
    </xf>
    <xf numFmtId="180" fontId="81" fillId="0" borderId="0" xfId="49" applyNumberFormat="1" applyFont="1" applyBorder="1" applyAlignment="1" applyProtection="1">
      <alignment horizontal="center" vertical="center" wrapText="1"/>
      <protection locked="0"/>
    </xf>
    <xf numFmtId="181" fontId="11" fillId="0" borderId="20" xfId="49" applyNumberFormat="1" applyFont="1" applyFill="1" applyBorder="1" applyAlignment="1" applyProtection="1">
      <alignment horizontal="right" vertical="center"/>
      <protection/>
    </xf>
    <xf numFmtId="178" fontId="11" fillId="0" borderId="0" xfId="49" applyNumberFormat="1" applyFont="1" applyFill="1" applyBorder="1" applyAlignment="1" applyProtection="1">
      <alignment horizontal="right" vertical="center"/>
      <protection/>
    </xf>
    <xf numFmtId="180" fontId="81" fillId="0" borderId="15" xfId="49" applyNumberFormat="1" applyFont="1" applyBorder="1" applyAlignment="1" applyProtection="1">
      <alignment horizontal="center" vertical="center" wrapText="1"/>
      <protection locked="0"/>
    </xf>
    <xf numFmtId="180" fontId="81" fillId="0" borderId="21" xfId="49" applyNumberFormat="1" applyFont="1" applyBorder="1" applyAlignment="1" applyProtection="1">
      <alignment horizontal="center" vertical="center" wrapText="1"/>
      <protection locked="0"/>
    </xf>
    <xf numFmtId="180" fontId="81" fillId="0" borderId="23" xfId="49" applyNumberFormat="1" applyFont="1" applyBorder="1" applyAlignment="1" applyProtection="1">
      <alignment horizontal="center" vertical="center" wrapText="1"/>
      <protection locked="0"/>
    </xf>
    <xf numFmtId="181" fontId="11" fillId="0" borderId="11" xfId="49" applyNumberFormat="1" applyFont="1" applyFill="1" applyBorder="1" applyAlignment="1" applyProtection="1">
      <alignment horizontal="right" vertical="center"/>
      <protection/>
    </xf>
    <xf numFmtId="178" fontId="11" fillId="0" borderId="23" xfId="49" applyNumberFormat="1" applyFont="1" applyFill="1" applyBorder="1" applyAlignment="1" applyProtection="1">
      <alignment horizontal="right" vertical="center"/>
      <protection/>
    </xf>
    <xf numFmtId="180" fontId="81" fillId="0" borderId="15" xfId="49" applyNumberFormat="1" applyFont="1" applyBorder="1" applyAlignment="1" applyProtection="1">
      <alignment horizontal="left" vertical="center" wrapText="1"/>
      <protection locked="0"/>
    </xf>
    <xf numFmtId="0" fontId="11" fillId="0" borderId="2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80" fontId="81" fillId="0" borderId="15" xfId="49" applyNumberFormat="1" applyFont="1" applyFill="1" applyBorder="1" applyAlignment="1" applyProtection="1">
      <alignment horizontal="left" vertical="center" wrapText="1"/>
      <protection locked="0"/>
    </xf>
    <xf numFmtId="180" fontId="11" fillId="0" borderId="20" xfId="49" applyNumberFormat="1" applyFont="1" applyBorder="1" applyAlignment="1" applyProtection="1">
      <alignment horizontal="right" vertical="center" wrapText="1"/>
      <protection locked="0"/>
    </xf>
    <xf numFmtId="180" fontId="11" fillId="0" borderId="0" xfId="49" applyNumberFormat="1" applyFont="1" applyBorder="1" applyAlignment="1" applyProtection="1">
      <alignment horizontal="right" vertical="center" wrapText="1"/>
      <protection locked="0"/>
    </xf>
    <xf numFmtId="0" fontId="81" fillId="33" borderId="0" xfId="0" applyFont="1" applyFill="1" applyBorder="1" applyAlignment="1">
      <alignment horizontal="center" vertical="center"/>
    </xf>
    <xf numFmtId="181" fontId="11" fillId="0" borderId="20" xfId="0" applyNumberFormat="1" applyFont="1" applyBorder="1" applyAlignment="1">
      <alignment horizontal="right" vertical="center"/>
    </xf>
    <xf numFmtId="0" fontId="81" fillId="33" borderId="21" xfId="0" applyFont="1" applyFill="1" applyBorder="1" applyAlignment="1">
      <alignment horizontal="left" vertical="center"/>
    </xf>
    <xf numFmtId="0" fontId="81" fillId="33" borderId="23" xfId="0" applyFont="1" applyFill="1" applyBorder="1" applyAlignment="1">
      <alignment horizontal="center" vertical="center"/>
    </xf>
    <xf numFmtId="181" fontId="11" fillId="0" borderId="11" xfId="0" applyNumberFormat="1" applyFont="1" applyBorder="1" applyAlignment="1">
      <alignment horizontal="right" vertical="center"/>
    </xf>
    <xf numFmtId="178" fontId="11" fillId="0" borderId="23" xfId="0" applyNumberFormat="1" applyFont="1" applyBorder="1" applyAlignment="1">
      <alignment horizontal="right" vertical="center"/>
    </xf>
    <xf numFmtId="0" fontId="8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84" fillId="0" borderId="0" xfId="0" applyFont="1" applyAlignment="1">
      <alignment vertical="center"/>
    </xf>
    <xf numFmtId="0" fontId="83" fillId="0" borderId="0" xfId="0" applyFont="1" applyAlignment="1">
      <alignment/>
    </xf>
    <xf numFmtId="0" fontId="79" fillId="0" borderId="0" xfId="0" applyFont="1" applyAlignment="1">
      <alignment/>
    </xf>
    <xf numFmtId="0" fontId="80" fillId="33" borderId="12" xfId="0" applyFont="1" applyFill="1" applyBorder="1" applyAlignment="1">
      <alignment horizontal="center" vertical="center" wrapText="1"/>
    </xf>
    <xf numFmtId="0" fontId="80" fillId="0" borderId="31" xfId="0" applyFont="1" applyBorder="1" applyAlignment="1">
      <alignment vertical="center"/>
    </xf>
    <xf numFmtId="0" fontId="80" fillId="0" borderId="16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/>
    </xf>
    <xf numFmtId="182" fontId="0" fillId="0" borderId="0" xfId="0" applyNumberFormat="1" applyFont="1" applyAlignment="1">
      <alignment/>
    </xf>
    <xf numFmtId="0" fontId="81" fillId="0" borderId="15" xfId="0" applyFont="1" applyBorder="1" applyAlignment="1">
      <alignment vertical="center"/>
    </xf>
    <xf numFmtId="0" fontId="81" fillId="0" borderId="19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0" fillId="0" borderId="15" xfId="0" applyFont="1" applyBorder="1" applyAlignment="1">
      <alignment vertical="center"/>
    </xf>
    <xf numFmtId="0" fontId="80" fillId="0" borderId="0" xfId="0" applyFont="1" applyBorder="1" applyAlignment="1">
      <alignment horizontal="center" vertical="center"/>
    </xf>
    <xf numFmtId="0" fontId="81" fillId="0" borderId="21" xfId="0" applyFont="1" applyBorder="1" applyAlignment="1">
      <alignment vertical="center"/>
    </xf>
    <xf numFmtId="0" fontId="81" fillId="0" borderId="23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83" fillId="34" borderId="0" xfId="0" applyFont="1" applyFill="1" applyBorder="1" applyAlignment="1">
      <alignment horizontal="right" vertical="center"/>
    </xf>
    <xf numFmtId="0" fontId="80" fillId="33" borderId="14" xfId="0" applyFont="1" applyFill="1" applyBorder="1" applyAlignment="1">
      <alignment horizontal="center" vertical="center"/>
    </xf>
    <xf numFmtId="49" fontId="80" fillId="33" borderId="18" xfId="0" applyNumberFormat="1" applyFont="1" applyFill="1" applyBorder="1" applyAlignment="1">
      <alignment horizontal="left" vertical="center"/>
    </xf>
    <xf numFmtId="182" fontId="11" fillId="33" borderId="19" xfId="0" applyNumberFormat="1" applyFont="1" applyFill="1" applyBorder="1" applyAlignment="1">
      <alignment horizontal="right" vertical="center"/>
    </xf>
    <xf numFmtId="49" fontId="81" fillId="33" borderId="0" xfId="0" applyNumberFormat="1" applyFont="1" applyFill="1" applyBorder="1" applyAlignment="1">
      <alignment horizontal="left" vertical="center"/>
    </xf>
    <xf numFmtId="49" fontId="81" fillId="33" borderId="23" xfId="0" applyNumberFormat="1" applyFont="1" applyFill="1" applyBorder="1" applyAlignment="1">
      <alignment horizontal="left" vertical="center"/>
    </xf>
    <xf numFmtId="0" fontId="17" fillId="0" borderId="0" xfId="0" applyFont="1" applyAlignment="1">
      <alignment/>
    </xf>
    <xf numFmtId="0" fontId="1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180" fontId="7" fillId="0" borderId="16" xfId="0" applyNumberFormat="1" applyFont="1" applyFill="1" applyBorder="1" applyAlignment="1">
      <alignment horizontal="right" vertical="center" wrapText="1"/>
    </xf>
    <xf numFmtId="178" fontId="7" fillId="0" borderId="31" xfId="0" applyNumberFormat="1" applyFont="1" applyFill="1" applyBorder="1" applyAlignment="1">
      <alignment horizontal="right" vertical="center" wrapText="1"/>
    </xf>
    <xf numFmtId="180" fontId="7" fillId="0" borderId="18" xfId="0" applyNumberFormat="1" applyFont="1" applyFill="1" applyBorder="1" applyAlignment="1">
      <alignment horizontal="right" vertical="center" wrapText="1"/>
    </xf>
    <xf numFmtId="178" fontId="7" fillId="0" borderId="18" xfId="0" applyNumberFormat="1" applyFont="1" applyFill="1" applyBorder="1" applyAlignment="1">
      <alignment horizontal="right" vertical="center" wrapText="1"/>
    </xf>
    <xf numFmtId="178" fontId="19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83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31" xfId="0" applyFont="1" applyBorder="1" applyAlignment="1">
      <alignment horizontal="left" vertical="center"/>
    </xf>
    <xf numFmtId="178" fontId="7" fillId="0" borderId="16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178" fontId="7" fillId="0" borderId="19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1" fillId="0" borderId="0" xfId="0" applyFont="1" applyAlignment="1">
      <alignment horizontal="center"/>
    </xf>
    <xf numFmtId="0" fontId="2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25" fillId="0" borderId="23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right" vertical="center" wrapText="1"/>
    </xf>
    <xf numFmtId="49" fontId="27" fillId="0" borderId="31" xfId="0" applyNumberFormat="1" applyFont="1" applyBorder="1" applyAlignment="1">
      <alignment horizontal="center" vertical="center" wrapText="1"/>
    </xf>
    <xf numFmtId="184" fontId="27" fillId="0" borderId="12" xfId="0" applyNumberFormat="1" applyFont="1" applyBorder="1" applyAlignment="1">
      <alignment horizontal="center" vertical="center"/>
    </xf>
    <xf numFmtId="178" fontId="11" fillId="0" borderId="19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49" fontId="28" fillId="0" borderId="21" xfId="0" applyNumberFormat="1" applyFont="1" applyBorder="1" applyAlignment="1">
      <alignment horizontal="center" vertical="center"/>
    </xf>
    <xf numFmtId="178" fontId="11" fillId="0" borderId="22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0" fillId="33" borderId="0" xfId="0" applyFont="1" applyFill="1" applyAlignment="1">
      <alignment/>
    </xf>
    <xf numFmtId="178" fontId="19" fillId="0" borderId="12" xfId="0" applyNumberFormat="1" applyFont="1" applyBorder="1" applyAlignment="1">
      <alignment horizontal="center" vertical="center"/>
    </xf>
    <xf numFmtId="0" fontId="80" fillId="0" borderId="31" xfId="0" applyFont="1" applyBorder="1" applyAlignment="1">
      <alignment horizontal="left" vertical="center"/>
    </xf>
    <xf numFmtId="0" fontId="10" fillId="0" borderId="0" xfId="52" applyFont="1">
      <alignment/>
      <protection/>
    </xf>
    <xf numFmtId="0" fontId="0" fillId="0" borderId="0" xfId="52" applyFont="1">
      <alignment/>
      <protection/>
    </xf>
    <xf numFmtId="0" fontId="0" fillId="0" borderId="0" xfId="52" applyFont="1" applyAlignment="1">
      <alignment horizontal="center"/>
      <protection/>
    </xf>
    <xf numFmtId="178" fontId="0" fillId="0" borderId="0" xfId="52" applyNumberFormat="1" applyFont="1" applyAlignment="1">
      <alignment horizontal="center"/>
      <protection/>
    </xf>
    <xf numFmtId="0" fontId="30" fillId="0" borderId="0" xfId="52" applyFont="1" applyBorder="1" applyAlignment="1">
      <alignment horizontal="center" vertical="center"/>
      <protection/>
    </xf>
    <xf numFmtId="178" fontId="30" fillId="0" borderId="0" xfId="52" applyNumberFormat="1" applyFont="1" applyBorder="1" applyAlignment="1">
      <alignment horizontal="center" vertical="center"/>
      <protection/>
    </xf>
    <xf numFmtId="0" fontId="15" fillId="0" borderId="13" xfId="52" applyFont="1" applyBorder="1" applyAlignment="1">
      <alignment horizontal="center" vertical="center"/>
      <protection/>
    </xf>
    <xf numFmtId="0" fontId="15" fillId="0" borderId="10" xfId="52" applyFont="1" applyBorder="1" applyAlignment="1">
      <alignment horizontal="center" vertical="center"/>
      <protection/>
    </xf>
    <xf numFmtId="182" fontId="15" fillId="0" borderId="10" xfId="52" applyNumberFormat="1" applyFont="1" applyBorder="1" applyAlignment="1">
      <alignment horizontal="center" vertical="center" wrapText="1"/>
      <protection/>
    </xf>
    <xf numFmtId="178" fontId="15" fillId="0" borderId="12" xfId="52" applyNumberFormat="1" applyFont="1" applyBorder="1" applyAlignment="1">
      <alignment horizontal="center" vertical="center" wrapText="1"/>
      <protection/>
    </xf>
    <xf numFmtId="0" fontId="21" fillId="0" borderId="13" xfId="52" applyFont="1" applyBorder="1" applyAlignment="1">
      <alignment horizontal="left" vertical="center"/>
      <protection/>
    </xf>
    <xf numFmtId="0" fontId="21" fillId="0" borderId="10" xfId="52" applyFont="1" applyBorder="1" applyAlignment="1">
      <alignment horizontal="center" vertical="center"/>
      <protection/>
    </xf>
    <xf numFmtId="0" fontId="32" fillId="0" borderId="0" xfId="52" applyFont="1" applyAlignment="1">
      <alignment horizontal="center"/>
      <protection/>
    </xf>
    <xf numFmtId="0" fontId="21" fillId="0" borderId="13" xfId="52" applyFont="1" applyBorder="1" applyAlignment="1">
      <alignment vertical="center"/>
      <protection/>
    </xf>
    <xf numFmtId="0" fontId="32" fillId="0" borderId="10" xfId="52" applyFont="1" applyBorder="1" applyAlignment="1">
      <alignment horizontal="center" vertical="center"/>
      <protection/>
    </xf>
    <xf numFmtId="178" fontId="32" fillId="0" borderId="12" xfId="52" applyNumberFormat="1" applyFont="1" applyBorder="1" applyAlignment="1">
      <alignment horizontal="center" vertical="center"/>
      <protection/>
    </xf>
    <xf numFmtId="0" fontId="21" fillId="0" borderId="13" xfId="52" applyFont="1" applyBorder="1" applyAlignment="1">
      <alignment vertical="center" wrapText="1"/>
      <protection/>
    </xf>
    <xf numFmtId="181" fontId="2" fillId="0" borderId="10" xfId="57" applyNumberFormat="1" applyFont="1" applyFill="1" applyBorder="1" applyAlignment="1">
      <alignment horizontal="center" vertical="center" shrinkToFit="1"/>
      <protection/>
    </xf>
    <xf numFmtId="0" fontId="21" fillId="0" borderId="13" xfId="52" applyFont="1" applyFill="1" applyBorder="1" applyAlignment="1">
      <alignment vertical="center"/>
      <protection/>
    </xf>
    <xf numFmtId="2" fontId="32" fillId="0" borderId="10" xfId="52" applyNumberFormat="1" applyFont="1" applyBorder="1" applyAlignment="1">
      <alignment horizontal="center" vertical="center"/>
      <protection/>
    </xf>
    <xf numFmtId="0" fontId="21" fillId="0" borderId="13" xfId="52" applyFont="1" applyFill="1" applyBorder="1" applyAlignment="1">
      <alignment vertical="center" wrapText="1"/>
      <protection/>
    </xf>
    <xf numFmtId="2" fontId="2" fillId="0" borderId="10" xfId="57" applyNumberFormat="1" applyFont="1" applyFill="1" applyBorder="1" applyAlignment="1">
      <alignment horizontal="center" vertical="center" shrinkToFit="1"/>
      <protection/>
    </xf>
    <xf numFmtId="178" fontId="2" fillId="0" borderId="12" xfId="57" applyNumberFormat="1" applyFont="1" applyFill="1" applyBorder="1" applyAlignment="1">
      <alignment horizontal="center" vertical="center" shrinkToFit="1"/>
      <protection/>
    </xf>
    <xf numFmtId="184" fontId="2" fillId="0" borderId="13" xfId="57" applyNumberFormat="1" applyFont="1" applyFill="1" applyBorder="1" applyAlignment="1">
      <alignment horizontal="center" vertical="center" shrinkToFit="1"/>
      <protection/>
    </xf>
    <xf numFmtId="184" fontId="2" fillId="0" borderId="10" xfId="57" applyNumberFormat="1" applyFont="1" applyFill="1" applyBorder="1" applyAlignment="1">
      <alignment horizontal="center" vertical="center" shrinkToFit="1"/>
      <protection/>
    </xf>
    <xf numFmtId="2" fontId="32" fillId="0" borderId="17" xfId="52" applyNumberFormat="1" applyFont="1" applyBorder="1" applyAlignment="1">
      <alignment horizontal="center" vertical="center"/>
      <protection/>
    </xf>
    <xf numFmtId="178" fontId="32" fillId="0" borderId="16" xfId="52" applyNumberFormat="1" applyFont="1" applyBorder="1" applyAlignment="1">
      <alignment horizontal="center" vertical="center"/>
      <protection/>
    </xf>
    <xf numFmtId="2" fontId="32" fillId="0" borderId="10" xfId="56" applyNumberFormat="1" applyFont="1" applyBorder="1" applyAlignment="1">
      <alignment horizontal="center" vertical="center"/>
      <protection/>
    </xf>
    <xf numFmtId="178" fontId="32" fillId="0" borderId="12" xfId="51" applyNumberFormat="1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184" fontId="35" fillId="0" borderId="18" xfId="0" applyNumberFormat="1" applyFont="1" applyBorder="1" applyAlignment="1">
      <alignment horizontal="center" vertical="center"/>
    </xf>
    <xf numFmtId="9" fontId="35" fillId="0" borderId="18" xfId="0" applyNumberFormat="1" applyFont="1" applyBorder="1" applyAlignment="1">
      <alignment horizontal="center" vertical="center"/>
    </xf>
    <xf numFmtId="187" fontId="35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9" fontId="35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187" fontId="35" fillId="0" borderId="0" xfId="0" applyNumberFormat="1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/>
    </xf>
    <xf numFmtId="178" fontId="11" fillId="0" borderId="22" xfId="0" applyNumberFormat="1" applyFont="1" applyBorder="1" applyAlignment="1">
      <alignment horizontal="right" vertical="center"/>
    </xf>
    <xf numFmtId="178" fontId="11" fillId="0" borderId="11" xfId="0" applyNumberFormat="1" applyFont="1" applyBorder="1" applyAlignment="1">
      <alignment horizontal="right" vertical="center"/>
    </xf>
    <xf numFmtId="181" fontId="2" fillId="34" borderId="10" xfId="57" applyNumberFormat="1" applyFont="1" applyFill="1" applyBorder="1" applyAlignment="1">
      <alignment horizontal="center" vertical="center" shrinkToFit="1"/>
      <protection/>
    </xf>
    <xf numFmtId="178" fontId="32" fillId="34" borderId="12" xfId="52" applyNumberFormat="1" applyFont="1" applyFill="1" applyBorder="1" applyAlignment="1">
      <alignment horizontal="center" vertical="center"/>
      <protection/>
    </xf>
    <xf numFmtId="181" fontId="2" fillId="34" borderId="13" xfId="57" applyNumberFormat="1" applyFont="1" applyFill="1" applyBorder="1" applyAlignment="1">
      <alignment horizontal="center" vertical="center" shrinkToFit="1"/>
      <protection/>
    </xf>
    <xf numFmtId="2" fontId="32" fillId="34" borderId="10" xfId="52" applyNumberFormat="1" applyFont="1" applyFill="1" applyBorder="1" applyAlignment="1">
      <alignment horizontal="center" vertical="center"/>
      <protection/>
    </xf>
    <xf numFmtId="182" fontId="0" fillId="0" borderId="23" xfId="0" applyNumberFormat="1" applyFont="1" applyBorder="1" applyAlignment="1">
      <alignment/>
    </xf>
    <xf numFmtId="181" fontId="11" fillId="0" borderId="10" xfId="0" applyNumberFormat="1" applyFont="1" applyFill="1" applyBorder="1" applyAlignment="1">
      <alignment horizontal="right" vertical="center"/>
    </xf>
    <xf numFmtId="178" fontId="11" fillId="0" borderId="14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4" fillId="34" borderId="0" xfId="0" applyFont="1" applyFill="1" applyBorder="1" applyAlignment="1">
      <alignment wrapText="1"/>
    </xf>
    <xf numFmtId="0" fontId="85" fillId="34" borderId="0" xfId="0" applyFont="1" applyFill="1" applyAlignment="1">
      <alignment wrapText="1"/>
    </xf>
    <xf numFmtId="0" fontId="12" fillId="0" borderId="10" xfId="0" applyFont="1" applyBorder="1" applyAlignment="1">
      <alignment horizontal="center" vertical="center"/>
    </xf>
    <xf numFmtId="178" fontId="7" fillId="0" borderId="23" xfId="0" applyNumberFormat="1" applyFont="1" applyFill="1" applyBorder="1" applyAlignment="1">
      <alignment horizontal="right" vertical="center" wrapText="1"/>
    </xf>
    <xf numFmtId="180" fontId="7" fillId="0" borderId="22" xfId="0" applyNumberFormat="1" applyFont="1" applyFill="1" applyBorder="1" applyAlignment="1">
      <alignment horizontal="right" vertical="center" wrapText="1"/>
    </xf>
    <xf numFmtId="182" fontId="62" fillId="0" borderId="12" xfId="0" applyNumberFormat="1" applyFont="1" applyFill="1" applyBorder="1" applyAlignment="1" applyProtection="1">
      <alignment horizontal="center" vertical="center"/>
      <protection/>
    </xf>
    <xf numFmtId="182" fontId="11" fillId="33" borderId="22" xfId="0" applyNumberFormat="1" applyFont="1" applyFill="1" applyBorder="1" applyAlignment="1">
      <alignment horizontal="right" vertical="center"/>
    </xf>
    <xf numFmtId="0" fontId="80" fillId="33" borderId="17" xfId="0" applyFont="1" applyFill="1" applyBorder="1" applyAlignment="1">
      <alignment horizontal="center" vertical="center"/>
    </xf>
    <xf numFmtId="2" fontId="0" fillId="0" borderId="2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180" fontId="80" fillId="34" borderId="31" xfId="49" applyNumberFormat="1" applyFont="1" applyFill="1" applyBorder="1" applyAlignment="1" applyProtection="1">
      <alignment horizontal="left" vertical="center" wrapText="1"/>
      <protection locked="0"/>
    </xf>
    <xf numFmtId="0" fontId="80" fillId="34" borderId="31" xfId="0" applyFont="1" applyFill="1" applyBorder="1" applyAlignment="1">
      <alignment vertical="center"/>
    </xf>
    <xf numFmtId="0" fontId="80" fillId="34" borderId="15" xfId="0" applyFont="1" applyFill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9" fillId="0" borderId="0" xfId="52" applyFont="1" applyFill="1" applyBorder="1" applyAlignment="1">
      <alignment horizontal="center" vertical="center"/>
      <protection/>
    </xf>
    <xf numFmtId="2" fontId="31" fillId="0" borderId="16" xfId="52" applyNumberFormat="1" applyFont="1" applyBorder="1" applyAlignment="1">
      <alignment horizontal="center" vertical="center"/>
      <protection/>
    </xf>
    <xf numFmtId="2" fontId="32" fillId="0" borderId="18" xfId="52" applyNumberFormat="1" applyFont="1" applyBorder="1" applyAlignment="1">
      <alignment horizontal="center" vertical="center"/>
      <protection/>
    </xf>
    <xf numFmtId="2" fontId="32" fillId="0" borderId="19" xfId="52" applyNumberFormat="1" applyFont="1" applyBorder="1" applyAlignment="1">
      <alignment horizontal="center" vertical="center"/>
      <protection/>
    </xf>
    <xf numFmtId="2" fontId="32" fillId="0" borderId="0" xfId="52" applyNumberFormat="1" applyFont="1" applyBorder="1" applyAlignment="1">
      <alignment horizontal="center" vertical="center"/>
      <protection/>
    </xf>
    <xf numFmtId="2" fontId="32" fillId="0" borderId="22" xfId="52" applyNumberFormat="1" applyFont="1" applyBorder="1" applyAlignment="1">
      <alignment horizontal="center" vertical="center"/>
      <protection/>
    </xf>
    <xf numFmtId="2" fontId="32" fillId="0" borderId="23" xfId="52" applyNumberFormat="1" applyFont="1" applyBorder="1" applyAlignment="1">
      <alignment horizontal="center" vertical="center"/>
      <protection/>
    </xf>
    <xf numFmtId="1" fontId="31" fillId="0" borderId="16" xfId="52" applyNumberFormat="1" applyFont="1" applyBorder="1" applyAlignment="1">
      <alignment horizontal="center" vertical="center"/>
      <protection/>
    </xf>
    <xf numFmtId="1" fontId="32" fillId="0" borderId="18" xfId="52" applyNumberFormat="1" applyFont="1" applyBorder="1" applyAlignment="1">
      <alignment horizontal="center" vertical="center"/>
      <protection/>
    </xf>
    <xf numFmtId="1" fontId="32" fillId="0" borderId="19" xfId="52" applyNumberFormat="1" applyFont="1" applyBorder="1" applyAlignment="1">
      <alignment horizontal="center" vertical="center"/>
      <protection/>
    </xf>
    <xf numFmtId="1" fontId="32" fillId="0" borderId="0" xfId="52" applyNumberFormat="1" applyFont="1" applyBorder="1" applyAlignment="1">
      <alignment horizontal="center" vertical="center"/>
      <protection/>
    </xf>
    <xf numFmtId="1" fontId="32" fillId="0" borderId="22" xfId="52" applyNumberFormat="1" applyFont="1" applyBorder="1" applyAlignment="1">
      <alignment horizontal="center" vertical="center"/>
      <protection/>
    </xf>
    <xf numFmtId="1" fontId="32" fillId="0" borderId="23" xfId="52" applyNumberFormat="1" applyFont="1" applyBorder="1" applyAlignment="1">
      <alignment horizontal="center" vertical="center"/>
      <protection/>
    </xf>
    <xf numFmtId="0" fontId="13" fillId="34" borderId="0" xfId="0" applyFont="1" applyFill="1" applyAlignment="1">
      <alignment horizontal="center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left"/>
    </xf>
    <xf numFmtId="0" fontId="43" fillId="34" borderId="0" xfId="0" applyFont="1" applyFill="1" applyAlignment="1">
      <alignment horizontal="center" vertical="center" wrapText="1"/>
    </xf>
    <xf numFmtId="0" fontId="12" fillId="0" borderId="23" xfId="0" applyFont="1" applyFill="1" applyBorder="1" applyAlignment="1">
      <alignment horizontal="right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3" fillId="0" borderId="0" xfId="49" applyFont="1" applyBorder="1" applyAlignment="1" applyProtection="1">
      <alignment horizontal="center" vertical="center"/>
      <protection locked="0"/>
    </xf>
    <xf numFmtId="0" fontId="16" fillId="0" borderId="0" xfId="49" applyFont="1" applyBorder="1" applyAlignment="1" applyProtection="1">
      <alignment horizontal="center" vertical="center"/>
      <protection locked="0"/>
    </xf>
    <xf numFmtId="0" fontId="81" fillId="0" borderId="0" xfId="49" applyFont="1" applyBorder="1" applyAlignment="1" applyProtection="1">
      <alignment/>
      <protection locked="0"/>
    </xf>
    <xf numFmtId="0" fontId="83" fillId="0" borderId="23" xfId="0" applyFont="1" applyBorder="1" applyAlignment="1">
      <alignment horizontal="center" vertical="center" wrapText="1"/>
    </xf>
    <xf numFmtId="0" fontId="44" fillId="34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3" fillId="33" borderId="23" xfId="0" applyFont="1" applyFill="1" applyBorder="1" applyAlignment="1">
      <alignment horizontal="right" vertical="center"/>
    </xf>
    <xf numFmtId="0" fontId="80" fillId="34" borderId="10" xfId="0" applyFont="1" applyFill="1" applyBorder="1" applyAlignment="1">
      <alignment horizontal="center" vertical="center" wrapText="1"/>
    </xf>
    <xf numFmtId="0" fontId="86" fillId="0" borderId="23" xfId="0" applyFont="1" applyBorder="1" applyAlignment="1">
      <alignment horizontal="center" vertical="center"/>
    </xf>
    <xf numFmtId="178" fontId="6" fillId="34" borderId="14" xfId="0" applyNumberFormat="1" applyFont="1" applyFill="1" applyBorder="1" applyAlignment="1">
      <alignment horizontal="center" vertical="center" wrapText="1"/>
    </xf>
    <xf numFmtId="178" fontId="6" fillId="34" borderId="13" xfId="0" applyNumberFormat="1" applyFont="1" applyFill="1" applyBorder="1" applyAlignment="1">
      <alignment horizontal="center" vertical="center" wrapText="1"/>
    </xf>
    <xf numFmtId="0" fontId="80" fillId="34" borderId="12" xfId="0" applyFont="1" applyFill="1" applyBorder="1" applyAlignment="1">
      <alignment horizontal="center" vertical="center" wrapText="1"/>
    </xf>
    <xf numFmtId="0" fontId="80" fillId="34" borderId="13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4" fillId="34" borderId="10" xfId="0" applyFont="1" applyFill="1" applyBorder="1" applyAlignment="1">
      <alignment horizontal="center" vertical="center" wrapText="1"/>
    </xf>
    <xf numFmtId="178" fontId="80" fillId="34" borderId="10" xfId="0" applyNumberFormat="1" applyFont="1" applyFill="1" applyBorder="1" applyAlignment="1">
      <alignment horizontal="center" vertical="center" wrapText="1"/>
    </xf>
  </cellXfs>
  <cellStyles count="67">
    <cellStyle name="Normal" xfId="0"/>
    <cellStyle name="_ET_STYLE_NoName_00_" xfId="15"/>
    <cellStyle name="0,0&#13;&#10;NA&#13;&#10;" xfId="16"/>
    <cellStyle name="0,0&#13;&#10;NA&#13;&#10; 3 2 2" xfId="17"/>
    <cellStyle name="0,0&#13;&#10;NA&#13;&#10; 3 2 2 2" xfId="18"/>
    <cellStyle name="0,0_x000d__x000a_NA_x000d__x000a_ 3 2 2 2" xfId="19"/>
    <cellStyle name="20% - 着色 1" xfId="20"/>
    <cellStyle name="20% - 着色 2" xfId="21"/>
    <cellStyle name="20% - 着色 3" xfId="22"/>
    <cellStyle name="20% - 着色 4" xfId="23"/>
    <cellStyle name="20% - 着色 5" xfId="24"/>
    <cellStyle name="20% - 着色 6" xfId="25"/>
    <cellStyle name="40% - 着色 1" xfId="26"/>
    <cellStyle name="40% - 着色 2" xfId="27"/>
    <cellStyle name="40% - 着色 3" xfId="28"/>
    <cellStyle name="40% - 着色 4" xfId="29"/>
    <cellStyle name="40% - 着色 5" xfId="30"/>
    <cellStyle name="40% - 着色 6" xfId="31"/>
    <cellStyle name="60% - 着色 1" xfId="32"/>
    <cellStyle name="60% - 着色 2" xfId="33"/>
    <cellStyle name="60% - 着色 3" xfId="34"/>
    <cellStyle name="60% - 着色 4" xfId="35"/>
    <cellStyle name="60% - 着色 5" xfId="36"/>
    <cellStyle name="60% - 着色 6" xfId="37"/>
    <cellStyle name="ColLevel_1" xfId="38"/>
    <cellStyle name="RowLevel_1" xfId="39"/>
    <cellStyle name="Percent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12" xfId="47"/>
    <cellStyle name="常规 16" xfId="48"/>
    <cellStyle name="常规 2" xfId="49"/>
    <cellStyle name="常规 2 2" xfId="50"/>
    <cellStyle name="常规 2 2_Book2" xfId="51"/>
    <cellStyle name="常规 3" xfId="52"/>
    <cellStyle name="常规 3 2 3 2" xfId="53"/>
    <cellStyle name="常规 3 3 2 2" xfId="54"/>
    <cellStyle name="常规 3 3 2 2 2" xfId="55"/>
    <cellStyle name="常规_分市州10月用电量计算模板" xfId="56"/>
    <cellStyle name="常规_复件 月报-2005-01 2 2 2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适中" xfId="70"/>
    <cellStyle name="输出" xfId="71"/>
    <cellStyle name="输入" xfId="72"/>
    <cellStyle name="Followed Hyperlink" xfId="73"/>
    <cellStyle name="着色 1" xfId="74"/>
    <cellStyle name="着色 2" xfId="75"/>
    <cellStyle name="着色 3" xfId="76"/>
    <cellStyle name="着色 4" xfId="77"/>
    <cellStyle name="着色 5" xfId="78"/>
    <cellStyle name="着色 6" xfId="79"/>
    <cellStyle name="注释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25130;&#33267;2020&#24180;11&#26376;30&#26085;&#20840;&#24066;&#24066;&#22330;&#20027;&#20307;&#21457;&#23637;&#24773;&#20917;&#19968;&#35272;&#3492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30005;&#37327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PI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020&#24180;1-11&#26376;&#20135;&#19994;&#25237;&#36164;&#24635;&#37327;&#21450;&#22686;&#3689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G5">
            <v>4.7</v>
          </cell>
        </row>
        <row r="6">
          <cell r="G6">
            <v>-5.1</v>
          </cell>
        </row>
        <row r="7">
          <cell r="G7">
            <v>1.3</v>
          </cell>
        </row>
        <row r="9">
          <cell r="G9">
            <v>4.3</v>
          </cell>
        </row>
        <row r="10">
          <cell r="G10">
            <v>4</v>
          </cell>
        </row>
        <row r="11">
          <cell r="G11">
            <v>4.5</v>
          </cell>
        </row>
        <row r="12">
          <cell r="G12">
            <v>4.1</v>
          </cell>
        </row>
        <row r="13">
          <cell r="G13">
            <v>3.3</v>
          </cell>
        </row>
        <row r="14">
          <cell r="G14">
            <v>7.5</v>
          </cell>
        </row>
        <row r="15">
          <cell r="G15">
            <v>3.5</v>
          </cell>
        </row>
        <row r="16">
          <cell r="G16">
            <v>8.1</v>
          </cell>
        </row>
        <row r="17">
          <cell r="G17">
            <v>4</v>
          </cell>
        </row>
        <row r="18">
          <cell r="G18">
            <v>6.1</v>
          </cell>
        </row>
        <row r="19">
          <cell r="G19">
            <v>23.1</v>
          </cell>
        </row>
        <row r="22">
          <cell r="G22">
            <v>4.7</v>
          </cell>
        </row>
        <row r="23">
          <cell r="G23">
            <v>-3.6</v>
          </cell>
        </row>
        <row r="24">
          <cell r="G24">
            <v>5.3</v>
          </cell>
        </row>
        <row r="25">
          <cell r="G25">
            <v>-2.872061044727701</v>
          </cell>
        </row>
        <row r="26">
          <cell r="G26">
            <v>-3.186296927618187</v>
          </cell>
        </row>
        <row r="27">
          <cell r="G27">
            <v>-1.8017538139963278</v>
          </cell>
        </row>
        <row r="28">
          <cell r="G28">
            <v>7.285185238308188</v>
          </cell>
        </row>
        <row r="29">
          <cell r="G29">
            <v>-5.723256975665464</v>
          </cell>
        </row>
        <row r="30">
          <cell r="G30">
            <v>7.9</v>
          </cell>
        </row>
        <row r="31">
          <cell r="G31">
            <v>-4.229215857915975</v>
          </cell>
        </row>
        <row r="32">
          <cell r="G32">
            <v>6.7</v>
          </cell>
        </row>
        <row r="33">
          <cell r="G33">
            <v>12.5</v>
          </cell>
        </row>
        <row r="34">
          <cell r="G34">
            <v>9.4</v>
          </cell>
        </row>
        <row r="38">
          <cell r="G38">
            <v>4.7</v>
          </cell>
        </row>
        <row r="39">
          <cell r="G39">
            <v>1.5</v>
          </cell>
        </row>
        <row r="40">
          <cell r="G40">
            <v>9</v>
          </cell>
        </row>
        <row r="41">
          <cell r="G41">
            <v>-1.6</v>
          </cell>
        </row>
        <row r="42">
          <cell r="G42">
            <v>7.2</v>
          </cell>
        </row>
        <row r="43">
          <cell r="G43">
            <v>15.1</v>
          </cell>
        </row>
        <row r="44">
          <cell r="G44">
            <v>-5.8</v>
          </cell>
        </row>
        <row r="45">
          <cell r="G45">
            <v>6.5</v>
          </cell>
        </row>
        <row r="46">
          <cell r="G46">
            <v>5.4</v>
          </cell>
        </row>
        <row r="47">
          <cell r="G47">
            <v>-5.1</v>
          </cell>
        </row>
        <row r="48">
          <cell r="G48">
            <v>29.3</v>
          </cell>
        </row>
        <row r="52">
          <cell r="G52">
            <v>4</v>
          </cell>
        </row>
        <row r="53">
          <cell r="G53">
            <v>8.6</v>
          </cell>
        </row>
        <row r="54">
          <cell r="G54">
            <v>1</v>
          </cell>
        </row>
        <row r="55">
          <cell r="G55">
            <v>9.7</v>
          </cell>
        </row>
        <row r="56">
          <cell r="G56">
            <v>5</v>
          </cell>
        </row>
        <row r="57">
          <cell r="G57">
            <v>4</v>
          </cell>
        </row>
        <row r="58">
          <cell r="G58">
            <v>-1.9</v>
          </cell>
        </row>
        <row r="59">
          <cell r="G59">
            <v>0.2</v>
          </cell>
        </row>
        <row r="60">
          <cell r="G60">
            <v>6.1</v>
          </cell>
        </row>
        <row r="61">
          <cell r="G61">
            <v>0.9</v>
          </cell>
        </row>
        <row r="62">
          <cell r="G62">
            <v>25.1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、X40039_2020年11月"/>
    </sheetNames>
    <sheetDataSet>
      <sheetData sheetId="0">
        <row r="5">
          <cell r="C5">
            <v>2062023</v>
          </cell>
          <cell r="E5">
            <v>13.15</v>
          </cell>
        </row>
        <row r="6">
          <cell r="C6">
            <v>1715824</v>
          </cell>
          <cell r="E6">
            <v>20.36</v>
          </cell>
        </row>
        <row r="7">
          <cell r="C7">
            <v>212013</v>
          </cell>
          <cell r="E7">
            <v>61.9</v>
          </cell>
        </row>
        <row r="8">
          <cell r="C8">
            <v>5459440</v>
          </cell>
          <cell r="E8">
            <v>1.07</v>
          </cell>
        </row>
        <row r="9">
          <cell r="C9">
            <v>5075291</v>
          </cell>
          <cell r="E9">
            <v>10.7</v>
          </cell>
        </row>
        <row r="10">
          <cell r="C10">
            <v>3203771</v>
          </cell>
          <cell r="E10">
            <v>0.64</v>
          </cell>
        </row>
        <row r="11">
          <cell r="C11">
            <v>2959209</v>
          </cell>
          <cell r="E11">
            <v>10.86</v>
          </cell>
        </row>
        <row r="12">
          <cell r="C12">
            <v>25661861</v>
          </cell>
          <cell r="E12">
            <v>0.48</v>
          </cell>
        </row>
        <row r="13">
          <cell r="C13">
            <v>19701487</v>
          </cell>
          <cell r="E13">
            <v>-1.02</v>
          </cell>
        </row>
        <row r="14">
          <cell r="C14">
            <v>5006845</v>
          </cell>
          <cell r="E14">
            <v>-25.63</v>
          </cell>
        </row>
        <row r="15">
          <cell r="C15">
            <v>3867482</v>
          </cell>
          <cell r="E15">
            <v>-27.09</v>
          </cell>
        </row>
        <row r="16">
          <cell r="C16">
            <v>2050036</v>
          </cell>
          <cell r="E16">
            <v>-10.61</v>
          </cell>
        </row>
        <row r="17">
          <cell r="C17">
            <v>1705863</v>
          </cell>
          <cell r="E17">
            <v>-6.15</v>
          </cell>
        </row>
        <row r="22">
          <cell r="C22">
            <v>950540</v>
          </cell>
          <cell r="E22">
            <v>-14.77</v>
          </cell>
        </row>
        <row r="23">
          <cell r="C23">
            <v>503732</v>
          </cell>
          <cell r="E23">
            <v>-12.26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C3">
            <v>12008</v>
          </cell>
          <cell r="D3">
            <v>0.13679825807062387</v>
          </cell>
        </row>
        <row r="4">
          <cell r="C4">
            <v>27</v>
          </cell>
          <cell r="D4">
            <v>-0.22857142857142856</v>
          </cell>
        </row>
        <row r="5">
          <cell r="C5">
            <v>31218</v>
          </cell>
          <cell r="D5">
            <v>0.03322962864897067</v>
          </cell>
        </row>
        <row r="6">
          <cell r="C6">
            <v>43253</v>
          </cell>
          <cell r="D6">
            <v>0.0598108399490346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B7">
            <v>1434829.3049</v>
          </cell>
          <cell r="D7">
            <v>1.62</v>
          </cell>
          <cell r="E7">
            <v>773016.6191</v>
          </cell>
          <cell r="G7">
            <v>4.08</v>
          </cell>
        </row>
        <row r="8">
          <cell r="B8">
            <v>59690.3896</v>
          </cell>
          <cell r="D8">
            <v>-21.8216688045116</v>
          </cell>
          <cell r="E8">
            <v>59690.3896</v>
          </cell>
          <cell r="G8">
            <v>-21.8216688045116</v>
          </cell>
        </row>
        <row r="9">
          <cell r="B9">
            <v>617266.7534</v>
          </cell>
          <cell r="D9">
            <v>-3.21270999596295</v>
          </cell>
          <cell r="E9">
            <v>404378.3009</v>
          </cell>
          <cell r="G9">
            <v>1.69103826439614</v>
          </cell>
        </row>
        <row r="10">
          <cell r="B10">
            <v>55988.5139</v>
          </cell>
          <cell r="D10">
            <v>42.4119985458787</v>
          </cell>
          <cell r="E10">
            <v>34503.9914</v>
          </cell>
          <cell r="G10">
            <v>70.687930161431</v>
          </cell>
        </row>
        <row r="11">
          <cell r="B11">
            <v>31020.3169</v>
          </cell>
          <cell r="D11">
            <v>2.02420566975148</v>
          </cell>
          <cell r="E11">
            <v>7653.2246</v>
          </cell>
          <cell r="G11">
            <v>8.38550026123353</v>
          </cell>
        </row>
        <row r="12">
          <cell r="B12">
            <v>102441.872</v>
          </cell>
          <cell r="D12">
            <v>5.66966825343629</v>
          </cell>
          <cell r="E12">
            <v>49415.5602</v>
          </cell>
          <cell r="G12">
            <v>8.21736644856557</v>
          </cell>
        </row>
        <row r="13">
          <cell r="B13">
            <v>77163.8587</v>
          </cell>
          <cell r="D13">
            <v>5.18955638809341</v>
          </cell>
          <cell r="E13">
            <v>21074.3387</v>
          </cell>
          <cell r="G13">
            <v>9.62779703423653</v>
          </cell>
        </row>
        <row r="14">
          <cell r="B14">
            <v>98279.6501</v>
          </cell>
          <cell r="D14">
            <v>5.4259321512414</v>
          </cell>
          <cell r="E14">
            <v>24171.6369</v>
          </cell>
          <cell r="G14">
            <v>13.3164075931459</v>
          </cell>
        </row>
        <row r="15">
          <cell r="B15">
            <v>161620.8955</v>
          </cell>
          <cell r="D15">
            <v>8.5147817732025</v>
          </cell>
          <cell r="E15">
            <v>64767.0589</v>
          </cell>
          <cell r="G15">
            <v>6.94748436791306</v>
          </cell>
        </row>
        <row r="16">
          <cell r="B16">
            <v>112504.8905</v>
          </cell>
          <cell r="D16">
            <v>9.10484741172074</v>
          </cell>
          <cell r="E16">
            <v>43391.5713</v>
          </cell>
          <cell r="G16">
            <v>23.0410035898685</v>
          </cell>
        </row>
        <row r="17">
          <cell r="B17">
            <v>97556.316</v>
          </cell>
          <cell r="D17">
            <v>-0.0923384016422586</v>
          </cell>
          <cell r="E17">
            <v>55400.9503</v>
          </cell>
          <cell r="G17">
            <v>0.375684523475467</v>
          </cell>
        </row>
        <row r="18">
          <cell r="B18">
            <v>15595.0482</v>
          </cell>
          <cell r="D18">
            <v>4.85246567458903</v>
          </cell>
          <cell r="E18">
            <v>4667.955</v>
          </cell>
          <cell r="G18">
            <v>10.6408828260514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14091137.201727383</v>
          </cell>
          <cell r="C5">
            <v>-3</v>
          </cell>
        </row>
        <row r="6">
          <cell r="B6">
            <v>4528329.4296499565</v>
          </cell>
          <cell r="C6">
            <v>-3</v>
          </cell>
        </row>
        <row r="7">
          <cell r="B7">
            <v>346501.32306451193</v>
          </cell>
          <cell r="C7">
            <v>-2.7</v>
          </cell>
        </row>
        <row r="8">
          <cell r="B8">
            <v>492179.6488782107</v>
          </cell>
          <cell r="C8">
            <v>-2.8</v>
          </cell>
        </row>
        <row r="9">
          <cell r="B9">
            <v>1200061.1505843932</v>
          </cell>
          <cell r="C9">
            <v>-2.9</v>
          </cell>
        </row>
        <row r="10">
          <cell r="B10">
            <v>1140949.472871945</v>
          </cell>
          <cell r="C10">
            <v>-3.3</v>
          </cell>
        </row>
        <row r="11">
          <cell r="B11">
            <v>1125283.0486885882</v>
          </cell>
          <cell r="C11">
            <v>-2.8</v>
          </cell>
        </row>
        <row r="12">
          <cell r="B12">
            <v>1280791.6519050323</v>
          </cell>
          <cell r="C12">
            <v>-2.9</v>
          </cell>
        </row>
        <row r="13">
          <cell r="B13">
            <v>1089508.1968522365</v>
          </cell>
          <cell r="C13">
            <v>-3.3</v>
          </cell>
        </row>
        <row r="14">
          <cell r="B14">
            <v>830520.0625948518</v>
          </cell>
          <cell r="C14">
            <v>-2.9</v>
          </cell>
        </row>
        <row r="15">
          <cell r="B15">
            <v>1263223.826383962</v>
          </cell>
          <cell r="C15">
            <v>-3</v>
          </cell>
        </row>
        <row r="16">
          <cell r="B16">
            <v>369536.9022738105</v>
          </cell>
          <cell r="C16">
            <v>-3</v>
          </cell>
        </row>
        <row r="17">
          <cell r="B17">
            <v>162802.90002553898</v>
          </cell>
          <cell r="C17">
            <v>-3.4</v>
          </cell>
        </row>
        <row r="18">
          <cell r="B18">
            <v>261449.58795434472</v>
          </cell>
          <cell r="C18">
            <v>-2.7</v>
          </cell>
        </row>
        <row r="21">
          <cell r="B21">
            <v>14091137.201727383</v>
          </cell>
          <cell r="D21">
            <v>-3.0309315039184384</v>
          </cell>
        </row>
        <row r="23">
          <cell r="B23">
            <v>12145311.929324718</v>
          </cell>
          <cell r="D23">
            <v>-3.234000000000009</v>
          </cell>
        </row>
        <row r="24">
          <cell r="B24">
            <v>1945825.2724026646</v>
          </cell>
          <cell r="D24">
            <v>-1.743915190174718</v>
          </cell>
        </row>
        <row r="26">
          <cell r="B26">
            <v>12190143.25394927</v>
          </cell>
          <cell r="D26">
            <v>-1.6199999999999903</v>
          </cell>
        </row>
        <row r="27">
          <cell r="B27">
            <v>1900993.9477781132</v>
          </cell>
          <cell r="D27">
            <v>-11.197719925544419</v>
          </cell>
        </row>
        <row r="31">
          <cell r="B31">
            <v>3901127.8</v>
          </cell>
          <cell r="C31">
            <v>4.6</v>
          </cell>
        </row>
        <row r="33">
          <cell r="B33">
            <v>459544.6</v>
          </cell>
          <cell r="C33">
            <v>10.1</v>
          </cell>
        </row>
        <row r="34">
          <cell r="B34">
            <v>38355.2</v>
          </cell>
          <cell r="C34">
            <v>-5.3</v>
          </cell>
        </row>
        <row r="35">
          <cell r="B35">
            <v>75105</v>
          </cell>
          <cell r="C35">
            <v>5.8</v>
          </cell>
        </row>
        <row r="36">
          <cell r="B36">
            <v>335199.5</v>
          </cell>
          <cell r="C36">
            <v>-6.7</v>
          </cell>
        </row>
        <row r="37">
          <cell r="B37">
            <v>17702.1</v>
          </cell>
          <cell r="C37">
            <v>11.9</v>
          </cell>
        </row>
        <row r="38">
          <cell r="B38">
            <v>83311.9</v>
          </cell>
          <cell r="C38">
            <v>-0.5</v>
          </cell>
        </row>
        <row r="39">
          <cell r="B39">
            <v>183555</v>
          </cell>
          <cell r="C39">
            <v>13.2</v>
          </cell>
        </row>
        <row r="40">
          <cell r="B40">
            <v>86961.1</v>
          </cell>
          <cell r="C40">
            <v>4.6</v>
          </cell>
        </row>
        <row r="41">
          <cell r="B41">
            <v>22106.4</v>
          </cell>
          <cell r="C41">
            <v>12.2</v>
          </cell>
        </row>
        <row r="42">
          <cell r="B42">
            <v>6940.9</v>
          </cell>
          <cell r="C42">
            <v>7.6</v>
          </cell>
        </row>
        <row r="43">
          <cell r="B43">
            <v>894.3</v>
          </cell>
          <cell r="C43">
            <v>-30.9</v>
          </cell>
        </row>
        <row r="44">
          <cell r="B44">
            <v>208274.2</v>
          </cell>
          <cell r="C44">
            <v>4.9</v>
          </cell>
        </row>
        <row r="45">
          <cell r="B45">
            <v>197477.7</v>
          </cell>
          <cell r="C45">
            <v>16.9</v>
          </cell>
        </row>
        <row r="46">
          <cell r="B46">
            <v>61927.2</v>
          </cell>
          <cell r="C46">
            <v>16.5</v>
          </cell>
        </row>
        <row r="47">
          <cell r="B47">
            <v>58235.6</v>
          </cell>
          <cell r="C47">
            <v>9.8</v>
          </cell>
        </row>
        <row r="48">
          <cell r="B48">
            <v>40692.1</v>
          </cell>
          <cell r="C48">
            <v>-51.8</v>
          </cell>
        </row>
        <row r="49">
          <cell r="B49">
            <v>37341.7</v>
          </cell>
          <cell r="C49">
            <v>10.1</v>
          </cell>
        </row>
        <row r="50">
          <cell r="B50">
            <v>713277.9</v>
          </cell>
          <cell r="C50">
            <v>4.2</v>
          </cell>
        </row>
        <row r="51">
          <cell r="B51">
            <v>184295.9</v>
          </cell>
          <cell r="C51">
            <v>11.5</v>
          </cell>
        </row>
        <row r="52">
          <cell r="B52">
            <v>66437.7</v>
          </cell>
          <cell r="C52">
            <v>-6.6</v>
          </cell>
        </row>
        <row r="53">
          <cell r="B53">
            <v>928098</v>
          </cell>
          <cell r="C53">
            <v>7.6</v>
          </cell>
        </row>
        <row r="54">
          <cell r="B54">
            <v>16948.4</v>
          </cell>
          <cell r="C54">
            <v>-18.8</v>
          </cell>
        </row>
        <row r="55">
          <cell r="B55">
            <v>78445.4</v>
          </cell>
          <cell r="C55">
            <v>8.8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</sheetNames>
    <sheetDataSet>
      <sheetData sheetId="1">
        <row r="3">
          <cell r="B3">
            <v>2898452</v>
          </cell>
          <cell r="C3">
            <v>-5.804838432392373</v>
          </cell>
          <cell r="D3">
            <v>1262248</v>
          </cell>
          <cell r="E3">
            <v>-2.871648787634655</v>
          </cell>
        </row>
        <row r="7">
          <cell r="B7">
            <v>18110</v>
          </cell>
          <cell r="C7">
            <v>-9.806265252253596</v>
          </cell>
          <cell r="D7">
            <v>11015</v>
          </cell>
          <cell r="E7">
            <v>-3.2668832879599563</v>
          </cell>
        </row>
        <row r="8">
          <cell r="B8">
            <v>351991</v>
          </cell>
          <cell r="C8">
            <v>-8.823140864078255</v>
          </cell>
          <cell r="D8">
            <v>74921</v>
          </cell>
          <cell r="E8">
            <v>-22.488567940573972</v>
          </cell>
        </row>
        <row r="9">
          <cell r="B9">
            <v>45384</v>
          </cell>
          <cell r="C9">
            <v>-19.99576921042889</v>
          </cell>
          <cell r="D9">
            <v>15906</v>
          </cell>
          <cell r="E9">
            <v>-22.63618677042801</v>
          </cell>
        </row>
        <row r="10">
          <cell r="B10">
            <v>105301</v>
          </cell>
          <cell r="C10">
            <v>27.390515364142274</v>
          </cell>
          <cell r="D10">
            <v>52980</v>
          </cell>
          <cell r="E10">
            <v>32.74535842249006</v>
          </cell>
        </row>
        <row r="11">
          <cell r="B11">
            <v>220533</v>
          </cell>
          <cell r="C11">
            <v>-11.96849702214628</v>
          </cell>
          <cell r="D11">
            <v>77316</v>
          </cell>
          <cell r="E11">
            <v>-11.645925468819641</v>
          </cell>
        </row>
        <row r="12">
          <cell r="B12">
            <v>85182</v>
          </cell>
          <cell r="C12">
            <v>-6.407805392576975</v>
          </cell>
          <cell r="D12">
            <v>34133</v>
          </cell>
          <cell r="E12">
            <v>12.309160305343497</v>
          </cell>
        </row>
        <row r="13">
          <cell r="B13">
            <v>36424</v>
          </cell>
          <cell r="C13">
            <v>-10.18838149718907</v>
          </cell>
          <cell r="D13">
            <v>22741</v>
          </cell>
          <cell r="E13">
            <v>-0.4378092027494347</v>
          </cell>
        </row>
        <row r="15">
          <cell r="B15">
            <v>141936</v>
          </cell>
          <cell r="C15">
            <v>-12.127534437393592</v>
          </cell>
          <cell r="D15">
            <v>83120</v>
          </cell>
          <cell r="E15">
            <v>-8.47830874256772</v>
          </cell>
        </row>
        <row r="16">
          <cell r="B16">
            <v>175775</v>
          </cell>
          <cell r="C16">
            <v>10.6338116817724</v>
          </cell>
          <cell r="D16">
            <v>106400</v>
          </cell>
          <cell r="E16">
            <v>15.67229083318837</v>
          </cell>
        </row>
        <row r="17">
          <cell r="B17">
            <v>237989</v>
          </cell>
          <cell r="C17">
            <v>53.339475786706515</v>
          </cell>
          <cell r="D17">
            <v>188286</v>
          </cell>
          <cell r="E17">
            <v>88.90750569373239</v>
          </cell>
        </row>
        <row r="18">
          <cell r="B18">
            <v>107523</v>
          </cell>
          <cell r="C18">
            <v>-3.116721630534684</v>
          </cell>
          <cell r="D18">
            <v>60932</v>
          </cell>
          <cell r="E18">
            <v>2.140642024976941</v>
          </cell>
        </row>
        <row r="19">
          <cell r="B19">
            <v>80392</v>
          </cell>
          <cell r="C19">
            <v>-21.751233708718203</v>
          </cell>
          <cell r="D19">
            <v>49754</v>
          </cell>
          <cell r="E19">
            <v>-16.21790014313379</v>
          </cell>
        </row>
        <row r="20">
          <cell r="B20">
            <v>109637</v>
          </cell>
          <cell r="C20">
            <v>-3.9384221778291817</v>
          </cell>
          <cell r="D20">
            <v>61681</v>
          </cell>
          <cell r="E20">
            <v>-6.8459842329416745</v>
          </cell>
        </row>
      </sheetData>
      <sheetData sheetId="2">
        <row r="6">
          <cell r="B6">
            <v>221163</v>
          </cell>
          <cell r="C6">
            <v>2898452</v>
          </cell>
          <cell r="E6">
            <v>-5.804838432392363</v>
          </cell>
        </row>
        <row r="7">
          <cell r="B7">
            <v>141390</v>
          </cell>
          <cell r="C7">
            <v>2414754</v>
          </cell>
          <cell r="E7">
            <v>-7.950529900637436</v>
          </cell>
        </row>
        <row r="8">
          <cell r="B8">
            <v>79773</v>
          </cell>
          <cell r="C8">
            <v>483698</v>
          </cell>
          <cell r="E8">
            <v>6.600345124727548</v>
          </cell>
        </row>
        <row r="9">
          <cell r="B9">
            <v>148108</v>
          </cell>
          <cell r="C9">
            <v>1262248</v>
          </cell>
          <cell r="E9">
            <v>-2.8716487876346504</v>
          </cell>
        </row>
        <row r="10">
          <cell r="B10">
            <v>68757</v>
          </cell>
          <cell r="C10">
            <v>792466</v>
          </cell>
          <cell r="E10">
            <v>-7.993047807354138</v>
          </cell>
        </row>
        <row r="11">
          <cell r="B11">
            <v>64085</v>
          </cell>
          <cell r="C11">
            <v>1484233</v>
          </cell>
          <cell r="E11">
            <v>-7.6103661827346905</v>
          </cell>
        </row>
        <row r="12">
          <cell r="B12">
            <v>389305</v>
          </cell>
          <cell r="C12">
            <v>4457127</v>
          </cell>
          <cell r="E12">
            <v>-8.042246956784387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30388944.571075</v>
          </cell>
          <cell r="D6">
            <v>27590030.010126002</v>
          </cell>
          <cell r="F6">
            <v>9.133142361427076</v>
          </cell>
        </row>
        <row r="7">
          <cell r="C7">
            <v>18900265.230598</v>
          </cell>
          <cell r="D7">
            <v>16894621.799782</v>
          </cell>
          <cell r="F7">
            <v>13.214662323479615</v>
          </cell>
        </row>
        <row r="8">
          <cell r="C8">
            <v>5762251.392425</v>
          </cell>
          <cell r="D8">
            <v>5389620.655669</v>
          </cell>
          <cell r="F8">
            <v>0.5381195944791131</v>
          </cell>
        </row>
        <row r="9">
          <cell r="C9">
            <v>819356.816683</v>
          </cell>
          <cell r="D9">
            <v>755148.196451</v>
          </cell>
          <cell r="F9">
            <v>1.141801580743504</v>
          </cell>
        </row>
        <row r="10">
          <cell r="C10">
            <v>4684787.727066</v>
          </cell>
          <cell r="D10">
            <v>4535079.798996</v>
          </cell>
          <cell r="F10">
            <v>1.9684868311487662</v>
          </cell>
        </row>
        <row r="11">
          <cell r="C11">
            <v>212714.197982</v>
          </cell>
          <cell r="D11">
            <v>5781.7469120000005</v>
          </cell>
          <cell r="F11">
            <v>3572.6094413782903</v>
          </cell>
        </row>
        <row r="12">
          <cell r="C12">
            <v>24227612.797922</v>
          </cell>
          <cell r="D12">
            <v>19937972.825663</v>
          </cell>
          <cell r="F12">
            <v>22.402550567532614</v>
          </cell>
        </row>
        <row r="13">
          <cell r="C13">
            <v>5437518.546861</v>
          </cell>
          <cell r="D13">
            <v>4442521.466125</v>
          </cell>
          <cell r="F13">
            <v>22.765296732919865</v>
          </cell>
        </row>
        <row r="14">
          <cell r="C14">
            <v>18319863.467188</v>
          </cell>
          <cell r="D14">
            <v>15174435.38561</v>
          </cell>
          <cell r="F14">
            <v>21.67157660062675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PI (2)"/>
    </sheetNames>
    <sheetDataSet>
      <sheetData sheetId="0">
        <row r="9">
          <cell r="B9">
            <v>99.2</v>
          </cell>
          <cell r="C9">
            <v>98.1</v>
          </cell>
          <cell r="D9">
            <v>101.9</v>
          </cell>
        </row>
        <row r="10">
          <cell r="B10">
            <v>98.3</v>
          </cell>
          <cell r="C10">
            <v>97.3</v>
          </cell>
          <cell r="D10">
            <v>107.8</v>
          </cell>
        </row>
        <row r="18">
          <cell r="B18">
            <v>99.98360912</v>
          </cell>
          <cell r="C18">
            <v>99.73653122</v>
          </cell>
          <cell r="D18">
            <v>99.80968568</v>
          </cell>
        </row>
        <row r="19">
          <cell r="B19">
            <v>98.6994899</v>
          </cell>
          <cell r="C19">
            <v>96.04950396</v>
          </cell>
          <cell r="D19">
            <v>97.85957746</v>
          </cell>
        </row>
        <row r="20">
          <cell r="B20">
            <v>100.07131643</v>
          </cell>
          <cell r="C20">
            <v>100.25872635</v>
          </cell>
          <cell r="D20">
            <v>99.9473128</v>
          </cell>
        </row>
        <row r="21">
          <cell r="B21">
            <v>100.06110697</v>
          </cell>
          <cell r="C21">
            <v>96.63918579</v>
          </cell>
          <cell r="D21">
            <v>96.94527506</v>
          </cell>
        </row>
        <row r="22">
          <cell r="B22">
            <v>100.0641379</v>
          </cell>
          <cell r="C22">
            <v>100.27083432</v>
          </cell>
          <cell r="D22">
            <v>100.75824559</v>
          </cell>
        </row>
        <row r="23">
          <cell r="B23">
            <v>100.11598072</v>
          </cell>
          <cell r="C23">
            <v>102.0505479</v>
          </cell>
          <cell r="D23">
            <v>101.80366137</v>
          </cell>
        </row>
        <row r="24">
          <cell r="B24">
            <v>98.60756234</v>
          </cell>
          <cell r="C24">
            <v>97.33776853</v>
          </cell>
          <cell r="D24">
            <v>103.57668921</v>
          </cell>
        </row>
        <row r="25">
          <cell r="B25">
            <v>99.63566143</v>
          </cell>
          <cell r="C25">
            <v>98.27782228</v>
          </cell>
          <cell r="D25">
            <v>101.28210737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034925_1"/>
    </sheetNames>
    <sheetDataSet>
      <sheetData sheetId="0">
        <row r="6">
          <cell r="E6">
            <v>8.7</v>
          </cell>
        </row>
        <row r="7">
          <cell r="E7" t="str">
            <v>  </v>
          </cell>
        </row>
        <row r="8">
          <cell r="E8">
            <v>-26.2</v>
          </cell>
        </row>
        <row r="9">
          <cell r="E9">
            <v>29</v>
          </cell>
        </row>
        <row r="10">
          <cell r="E10">
            <v>15.8</v>
          </cell>
        </row>
        <row r="11">
          <cell r="E11" t="str">
            <v>  </v>
          </cell>
        </row>
        <row r="12">
          <cell r="E12">
            <v>248.4</v>
          </cell>
        </row>
        <row r="13">
          <cell r="E13">
            <v>7.1</v>
          </cell>
        </row>
        <row r="14">
          <cell r="E14" t="str">
            <v>  </v>
          </cell>
        </row>
        <row r="15">
          <cell r="E15">
            <v>22.4</v>
          </cell>
        </row>
        <row r="16">
          <cell r="E16">
            <v>13.2</v>
          </cell>
        </row>
        <row r="17">
          <cell r="E17">
            <v>4.7</v>
          </cell>
        </row>
        <row r="18">
          <cell r="E18" t="str">
            <v>  </v>
          </cell>
        </row>
        <row r="19">
          <cell r="E19">
            <v>75.9</v>
          </cell>
        </row>
        <row r="20">
          <cell r="E20">
            <v>11.8</v>
          </cell>
        </row>
        <row r="21">
          <cell r="E21">
            <v>-9.7</v>
          </cell>
        </row>
        <row r="22">
          <cell r="E22">
            <v>11.6</v>
          </cell>
        </row>
        <row r="23">
          <cell r="E23">
            <v>12.3</v>
          </cell>
        </row>
        <row r="26">
          <cell r="E26">
            <v>-24.9</v>
          </cell>
        </row>
        <row r="27">
          <cell r="E27">
            <v>-8.9</v>
          </cell>
        </row>
        <row r="28">
          <cell r="E28">
            <v>6.7</v>
          </cell>
        </row>
        <row r="29">
          <cell r="E29">
            <v>13.2</v>
          </cell>
        </row>
        <row r="30">
          <cell r="E30" t="str">
            <v>  </v>
          </cell>
        </row>
        <row r="31">
          <cell r="E31">
            <v>17.9</v>
          </cell>
        </row>
        <row r="32">
          <cell r="E32">
            <v>-15</v>
          </cell>
        </row>
        <row r="33">
          <cell r="E33">
            <v>-39.7</v>
          </cell>
        </row>
        <row r="34">
          <cell r="E34">
            <v>15.5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-2月"/>
      <sheetName val="1-3月"/>
      <sheetName val="1-4月 "/>
      <sheetName val="1-5月"/>
      <sheetName val="1-6月"/>
      <sheetName val="1-7月"/>
      <sheetName val="1-8月"/>
      <sheetName val="1-9月"/>
      <sheetName val="1-10月"/>
      <sheetName val="1-11月"/>
    </sheetNames>
    <sheetDataSet>
      <sheetData sheetId="9">
        <row r="4">
          <cell r="D4">
            <v>8.7</v>
          </cell>
        </row>
        <row r="5">
          <cell r="D5">
            <v>8.8</v>
          </cell>
        </row>
        <row r="6">
          <cell r="D6">
            <v>9.4</v>
          </cell>
        </row>
        <row r="7">
          <cell r="D7">
            <v>8</v>
          </cell>
        </row>
        <row r="8">
          <cell r="D8">
            <v>9.8</v>
          </cell>
        </row>
        <row r="9">
          <cell r="D9">
            <v>9.7</v>
          </cell>
        </row>
        <row r="10">
          <cell r="D10">
            <v>8.2</v>
          </cell>
        </row>
        <row r="11">
          <cell r="D11">
            <v>19.1</v>
          </cell>
        </row>
        <row r="12">
          <cell r="D12">
            <v>8.7</v>
          </cell>
        </row>
        <row r="13">
          <cell r="D13">
            <v>8.9</v>
          </cell>
        </row>
        <row r="14">
          <cell r="D14">
            <v>9.2</v>
          </cell>
        </row>
        <row r="15">
          <cell r="D15">
            <v>9.9</v>
          </cell>
        </row>
        <row r="16">
          <cell r="D16">
            <v>8.9</v>
          </cell>
        </row>
        <row r="17">
          <cell r="D17">
            <v>8.6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-11月产业增速"/>
      <sheetName val="1-11月产业投资调整前增速"/>
    </sheetNames>
    <sheetDataSet>
      <sheetData sheetId="0">
        <row r="4">
          <cell r="D4">
            <v>11.2</v>
          </cell>
        </row>
        <row r="5">
          <cell r="D5">
            <v>33.7</v>
          </cell>
        </row>
        <row r="6">
          <cell r="D6">
            <v>13.3</v>
          </cell>
        </row>
        <row r="7">
          <cell r="D7">
            <v>8.1</v>
          </cell>
        </row>
        <row r="8">
          <cell r="D8">
            <v>3.4</v>
          </cell>
        </row>
        <row r="9">
          <cell r="D9">
            <v>17.7</v>
          </cell>
        </row>
        <row r="10">
          <cell r="D10">
            <v>-16.9</v>
          </cell>
        </row>
        <row r="11">
          <cell r="D11">
            <v>26.9</v>
          </cell>
        </row>
        <row r="12">
          <cell r="D12">
            <v>12</v>
          </cell>
        </row>
        <row r="13">
          <cell r="D13">
            <v>16.1</v>
          </cell>
        </row>
        <row r="14">
          <cell r="D14">
            <v>11.5</v>
          </cell>
        </row>
        <row r="15">
          <cell r="D15">
            <v>19.4</v>
          </cell>
        </row>
        <row r="16">
          <cell r="D16">
            <v>12.1</v>
          </cell>
        </row>
        <row r="17">
          <cell r="D17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1" sqref="I11"/>
    </sheetView>
  </sheetViews>
  <sheetFormatPr defaultColWidth="8.00390625" defaultRowHeight="14.25"/>
  <cols>
    <col min="1" max="1" width="20.875" style="224" bestFit="1" customWidth="1"/>
    <col min="2" max="2" width="8.00390625" style="224" customWidth="1"/>
    <col min="3" max="3" width="12.00390625" style="224" customWidth="1"/>
    <col min="4" max="4" width="17.625" style="224" customWidth="1"/>
    <col min="5" max="5" width="13.125" style="224" customWidth="1"/>
    <col min="6" max="7" width="8.00390625" style="56" customWidth="1"/>
    <col min="8" max="11" width="7.375" style="56" customWidth="1"/>
    <col min="12" max="16384" width="8.00390625" style="56" customWidth="1"/>
  </cols>
  <sheetData>
    <row r="1" spans="1:5" ht="35.25" customHeight="1">
      <c r="A1" s="264" t="s">
        <v>283</v>
      </c>
      <c r="B1" s="265"/>
      <c r="C1" s="265"/>
      <c r="D1" s="265"/>
      <c r="E1" s="265"/>
    </row>
    <row r="2" spans="1:5" ht="35.25" customHeight="1">
      <c r="A2" s="225"/>
      <c r="B2" s="225"/>
      <c r="C2" s="225"/>
      <c r="D2" s="225"/>
      <c r="E2" s="225"/>
    </row>
    <row r="3" spans="1:5" ht="35.25" customHeight="1">
      <c r="A3" s="226" t="s">
        <v>0</v>
      </c>
      <c r="B3" s="227" t="s">
        <v>1</v>
      </c>
      <c r="C3" s="247" t="s">
        <v>282</v>
      </c>
      <c r="D3" s="227" t="s">
        <v>2</v>
      </c>
      <c r="E3" s="228" t="s">
        <v>3</v>
      </c>
    </row>
    <row r="4" spans="1:5" ht="35.25" customHeight="1">
      <c r="A4" s="226" t="s">
        <v>4</v>
      </c>
      <c r="B4" s="227" t="s">
        <v>5</v>
      </c>
      <c r="C4" s="248"/>
      <c r="D4" s="229" t="s">
        <v>6</v>
      </c>
      <c r="E4" s="230" t="s">
        <v>7</v>
      </c>
    </row>
    <row r="5" spans="1:5" ht="35.25" customHeight="1">
      <c r="A5" s="226" t="s">
        <v>8</v>
      </c>
      <c r="B5" s="227" t="s">
        <v>5</v>
      </c>
      <c r="C5" s="249"/>
      <c r="D5" s="231">
        <v>0.075</v>
      </c>
      <c r="E5" s="231">
        <v>0.075</v>
      </c>
    </row>
    <row r="6" spans="1:5" ht="35.25" customHeight="1">
      <c r="A6" s="226" t="s">
        <v>9</v>
      </c>
      <c r="B6" s="227" t="s">
        <v>5</v>
      </c>
      <c r="C6" s="249"/>
      <c r="D6" s="232" t="s">
        <v>10</v>
      </c>
      <c r="E6" s="231">
        <v>0.1</v>
      </c>
    </row>
    <row r="7" spans="1:5" ht="35.25" customHeight="1">
      <c r="A7" s="226" t="s">
        <v>11</v>
      </c>
      <c r="B7" s="227" t="s">
        <v>5</v>
      </c>
      <c r="C7" s="249"/>
      <c r="D7" s="232" t="s">
        <v>10</v>
      </c>
      <c r="E7" s="231">
        <v>0.1</v>
      </c>
    </row>
    <row r="8" spans="1:5" ht="35.25" customHeight="1">
      <c r="A8" s="226" t="s">
        <v>12</v>
      </c>
      <c r="B8" s="227" t="s">
        <v>5</v>
      </c>
      <c r="C8" s="249"/>
      <c r="D8" s="232" t="s">
        <v>13</v>
      </c>
      <c r="E8" s="233">
        <v>0.3</v>
      </c>
    </row>
    <row r="9" spans="1:5" ht="35.25" customHeight="1">
      <c r="A9" s="226" t="s">
        <v>14</v>
      </c>
      <c r="B9" s="227" t="s">
        <v>5</v>
      </c>
      <c r="C9" s="232" t="s">
        <v>15</v>
      </c>
      <c r="D9" s="232" t="s">
        <v>15</v>
      </c>
      <c r="E9" s="232" t="s">
        <v>16</v>
      </c>
    </row>
    <row r="10" spans="1:5" ht="35.25" customHeight="1">
      <c r="A10" s="234" t="s">
        <v>17</v>
      </c>
      <c r="B10" s="227" t="s">
        <v>5</v>
      </c>
      <c r="C10" s="249"/>
      <c r="D10" s="233" t="s">
        <v>18</v>
      </c>
      <c r="E10" s="233">
        <v>0.04</v>
      </c>
    </row>
    <row r="11" spans="1:5" ht="35.25" customHeight="1">
      <c r="A11" s="226" t="s">
        <v>19</v>
      </c>
      <c r="B11" s="227" t="s">
        <v>5</v>
      </c>
      <c r="C11" s="235" t="s">
        <v>284</v>
      </c>
      <c r="D11" s="235" t="s">
        <v>20</v>
      </c>
      <c r="E11" s="236">
        <v>0.085</v>
      </c>
    </row>
    <row r="12" spans="1:5" ht="35.25" customHeight="1">
      <c r="A12" s="234" t="s">
        <v>21</v>
      </c>
      <c r="B12" s="227" t="s">
        <v>5</v>
      </c>
      <c r="C12" s="249" t="s">
        <v>285</v>
      </c>
      <c r="D12" s="232" t="s">
        <v>22</v>
      </c>
      <c r="E12" s="232" t="s">
        <v>23</v>
      </c>
    </row>
    <row r="13" spans="1:5" ht="35.25" customHeight="1">
      <c r="A13" s="226" t="s">
        <v>24</v>
      </c>
      <c r="B13" s="227" t="s">
        <v>5</v>
      </c>
      <c r="C13" s="250" t="s">
        <v>286</v>
      </c>
      <c r="D13" s="237" t="s">
        <v>25</v>
      </c>
      <c r="E13" s="237" t="s">
        <v>26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1" sqref="A1:C1"/>
    </sheetView>
  </sheetViews>
  <sheetFormatPr defaultColWidth="8.00390625" defaultRowHeight="14.25"/>
  <cols>
    <col min="1" max="1" width="36.25390625" style="0" customWidth="1"/>
    <col min="2" max="2" width="17.50390625" style="0" customWidth="1"/>
    <col min="3" max="3" width="12.625" style="0" customWidth="1"/>
  </cols>
  <sheetData>
    <row r="1" spans="1:3" ht="42.75" customHeight="1">
      <c r="A1" s="280" t="s">
        <v>186</v>
      </c>
      <c r="B1" s="280"/>
      <c r="C1" s="280"/>
    </row>
    <row r="2" spans="1:3" ht="6.75" customHeight="1">
      <c r="A2" s="84"/>
      <c r="B2" s="84"/>
      <c r="C2" s="84"/>
    </row>
    <row r="3" spans="1:3" ht="15.75" customHeight="1">
      <c r="A3" s="85"/>
      <c r="B3" s="293"/>
      <c r="C3" s="293"/>
    </row>
    <row r="4" spans="1:3" ht="32.25" customHeight="1">
      <c r="A4" s="86" t="s">
        <v>66</v>
      </c>
      <c r="B4" s="87" t="s">
        <v>187</v>
      </c>
      <c r="C4" s="88" t="s">
        <v>30</v>
      </c>
    </row>
    <row r="5" spans="1:3" ht="17.25">
      <c r="A5" s="89" t="s">
        <v>188</v>
      </c>
      <c r="B5" s="90">
        <f>'[3]Sheet1'!$B31/10000</f>
        <v>390.11278</v>
      </c>
      <c r="C5" s="91">
        <f>ROUND('[3]Sheet1'!$C$31,1)</f>
        <v>4.6</v>
      </c>
    </row>
    <row r="6" spans="1:3" ht="21" customHeight="1">
      <c r="A6" s="89" t="s">
        <v>189</v>
      </c>
      <c r="B6" s="92">
        <f>'[3]Sheet1'!$B33/10000</f>
        <v>45.95446</v>
      </c>
      <c r="C6" s="93">
        <f>ROUND('[3]Sheet1'!$C33,1)</f>
        <v>10.1</v>
      </c>
    </row>
    <row r="7" spans="1:3" ht="21" customHeight="1">
      <c r="A7" s="89" t="s">
        <v>190</v>
      </c>
      <c r="B7" s="92">
        <f>'[3]Sheet1'!$B34/10000</f>
        <v>3.83552</v>
      </c>
      <c r="C7" s="93">
        <f>ROUND('[3]Sheet1'!$C34,1)</f>
        <v>-5.3</v>
      </c>
    </row>
    <row r="8" spans="1:3" ht="21" customHeight="1">
      <c r="A8" s="89" t="s">
        <v>191</v>
      </c>
      <c r="B8" s="92">
        <f>'[3]Sheet1'!$B35/10000</f>
        <v>7.5105</v>
      </c>
      <c r="C8" s="93">
        <f>ROUND('[3]Sheet1'!$C35,1)</f>
        <v>5.8</v>
      </c>
    </row>
    <row r="9" spans="1:3" ht="21" customHeight="1">
      <c r="A9" s="89" t="s">
        <v>192</v>
      </c>
      <c r="B9" s="92">
        <f>'[3]Sheet1'!$B36/10000</f>
        <v>33.51995</v>
      </c>
      <c r="C9" s="93">
        <f>ROUND('[3]Sheet1'!$C36,1)</f>
        <v>-6.7</v>
      </c>
    </row>
    <row r="10" spans="1:3" ht="21" customHeight="1">
      <c r="A10" s="89" t="s">
        <v>193</v>
      </c>
      <c r="B10" s="92">
        <f>'[3]Sheet1'!$B37/10000</f>
        <v>1.7702099999999998</v>
      </c>
      <c r="C10" s="93">
        <f>ROUND('[3]Sheet1'!$C37,1)</f>
        <v>11.9</v>
      </c>
    </row>
    <row r="11" spans="1:3" ht="21" customHeight="1">
      <c r="A11" s="89" t="s">
        <v>194</v>
      </c>
      <c r="B11" s="92">
        <f>'[3]Sheet1'!$B38/10000</f>
        <v>8.33119</v>
      </c>
      <c r="C11" s="93">
        <f>ROUND('[3]Sheet1'!$C38,1)</f>
        <v>-0.5</v>
      </c>
    </row>
    <row r="12" spans="1:3" ht="21" customHeight="1">
      <c r="A12" s="89" t="s">
        <v>195</v>
      </c>
      <c r="B12" s="92">
        <f>'[3]Sheet1'!$B39/10000</f>
        <v>18.3555</v>
      </c>
      <c r="C12" s="93">
        <f>ROUND('[3]Sheet1'!$C39,1)</f>
        <v>13.2</v>
      </c>
    </row>
    <row r="13" spans="1:3" ht="21" customHeight="1">
      <c r="A13" s="89" t="s">
        <v>196</v>
      </c>
      <c r="B13" s="92">
        <f>'[3]Sheet1'!$B40/10000</f>
        <v>8.696110000000001</v>
      </c>
      <c r="C13" s="93">
        <f>ROUND('[3]Sheet1'!$C40,1)</f>
        <v>4.6</v>
      </c>
    </row>
    <row r="14" spans="1:3" ht="21" customHeight="1">
      <c r="A14" s="89" t="s">
        <v>197</v>
      </c>
      <c r="B14" s="92">
        <f>'[3]Sheet1'!$B41/10000</f>
        <v>2.21064</v>
      </c>
      <c r="C14" s="93">
        <f>ROUND('[3]Sheet1'!$C41,1)</f>
        <v>12.2</v>
      </c>
    </row>
    <row r="15" spans="1:3" ht="21" customHeight="1">
      <c r="A15" s="89" t="s">
        <v>198</v>
      </c>
      <c r="B15" s="92">
        <f>'[3]Sheet1'!$B42/10000</f>
        <v>0.69409</v>
      </c>
      <c r="C15" s="93">
        <f>ROUND('[3]Sheet1'!$C42,1)</f>
        <v>7.6</v>
      </c>
    </row>
    <row r="16" spans="1:3" ht="21" customHeight="1">
      <c r="A16" s="89" t="s">
        <v>199</v>
      </c>
      <c r="B16" s="92">
        <f>'[3]Sheet1'!$B43/10000</f>
        <v>0.08943</v>
      </c>
      <c r="C16" s="93">
        <f>ROUND('[3]Sheet1'!$C43,1)</f>
        <v>-30.9</v>
      </c>
    </row>
    <row r="17" spans="1:3" ht="21" customHeight="1">
      <c r="A17" s="89" t="s">
        <v>200</v>
      </c>
      <c r="B17" s="92">
        <f>'[3]Sheet1'!$B44/10000</f>
        <v>20.82742</v>
      </c>
      <c r="C17" s="93">
        <f>ROUND('[3]Sheet1'!$C44,1)</f>
        <v>4.9</v>
      </c>
    </row>
    <row r="18" spans="1:3" ht="21" customHeight="1">
      <c r="A18" s="89" t="s">
        <v>201</v>
      </c>
      <c r="B18" s="92">
        <f>'[3]Sheet1'!$B45/10000</f>
        <v>19.747770000000003</v>
      </c>
      <c r="C18" s="93">
        <f>ROUND('[3]Sheet1'!$C45,1)</f>
        <v>16.9</v>
      </c>
    </row>
    <row r="19" spans="1:3" ht="21" customHeight="1">
      <c r="A19" s="89" t="s">
        <v>202</v>
      </c>
      <c r="B19" s="92">
        <f>'[3]Sheet1'!$B46/10000</f>
        <v>6.19272</v>
      </c>
      <c r="C19" s="93">
        <f>ROUND('[3]Sheet1'!$C46,1)</f>
        <v>16.5</v>
      </c>
    </row>
    <row r="20" spans="1:3" ht="21" customHeight="1">
      <c r="A20" s="89" t="s">
        <v>203</v>
      </c>
      <c r="B20" s="92">
        <f>'[3]Sheet1'!$B47/10000</f>
        <v>5.82356</v>
      </c>
      <c r="C20" s="93">
        <f>ROUND('[3]Sheet1'!$C47,1)</f>
        <v>9.8</v>
      </c>
    </row>
    <row r="21" spans="1:3" ht="21" customHeight="1">
      <c r="A21" s="89" t="s">
        <v>204</v>
      </c>
      <c r="B21" s="92">
        <f>'[3]Sheet1'!$B48/10000</f>
        <v>4.06921</v>
      </c>
      <c r="C21" s="93">
        <f>ROUND('[3]Sheet1'!$C48,1)</f>
        <v>-51.8</v>
      </c>
    </row>
    <row r="22" spans="1:3" ht="21" customHeight="1">
      <c r="A22" s="89" t="s">
        <v>205</v>
      </c>
      <c r="B22" s="92">
        <f>'[3]Sheet1'!$B49/10000</f>
        <v>3.7341699999999998</v>
      </c>
      <c r="C22" s="93">
        <f>ROUND('[3]Sheet1'!$C49,1)</f>
        <v>10.1</v>
      </c>
    </row>
    <row r="23" spans="1:3" ht="21" customHeight="1">
      <c r="A23" s="89" t="s">
        <v>206</v>
      </c>
      <c r="B23" s="92">
        <f>'[3]Sheet1'!$B50/10000</f>
        <v>71.32779000000001</v>
      </c>
      <c r="C23" s="93">
        <f>ROUND('[3]Sheet1'!$C50,1)</f>
        <v>4.2</v>
      </c>
    </row>
    <row r="24" spans="1:3" ht="21" customHeight="1">
      <c r="A24" s="89" t="s">
        <v>207</v>
      </c>
      <c r="B24" s="92">
        <f>'[3]Sheet1'!$B51/10000</f>
        <v>18.42959</v>
      </c>
      <c r="C24" s="93">
        <f>ROUND('[3]Sheet1'!$C51,1)</f>
        <v>11.5</v>
      </c>
    </row>
    <row r="25" spans="1:3" ht="21" customHeight="1">
      <c r="A25" s="89" t="s">
        <v>208</v>
      </c>
      <c r="B25" s="92">
        <f>'[3]Sheet1'!$B52/10000</f>
        <v>6.64377</v>
      </c>
      <c r="C25" s="93">
        <f>ROUND('[3]Sheet1'!$C52,1)</f>
        <v>-6.6</v>
      </c>
    </row>
    <row r="26" spans="1:3" ht="21" customHeight="1">
      <c r="A26" s="89" t="s">
        <v>209</v>
      </c>
      <c r="B26" s="92">
        <f>'[3]Sheet1'!$B53/10000</f>
        <v>92.8098</v>
      </c>
      <c r="C26" s="93">
        <f>ROUND('[3]Sheet1'!$C53,1)</f>
        <v>7.6</v>
      </c>
    </row>
    <row r="27" spans="1:3" ht="21" customHeight="1">
      <c r="A27" s="89" t="s">
        <v>210</v>
      </c>
      <c r="B27" s="92">
        <f>'[3]Sheet1'!$B54/10000</f>
        <v>1.6948400000000001</v>
      </c>
      <c r="C27" s="93">
        <f>ROUND('[3]Sheet1'!$C54,1)</f>
        <v>-18.8</v>
      </c>
    </row>
    <row r="28" spans="1:3" ht="21" customHeight="1">
      <c r="A28" s="94" t="s">
        <v>211</v>
      </c>
      <c r="B28" s="95">
        <f>'[3]Sheet1'!$B55/10000</f>
        <v>7.844539999999999</v>
      </c>
      <c r="C28" s="96">
        <f>ROUND('[3]Sheet1'!$C55,1)</f>
        <v>8.8</v>
      </c>
    </row>
  </sheetData>
  <sheetProtection/>
  <mergeCells count="2">
    <mergeCell ref="A1:C1"/>
    <mergeCell ref="B3:C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D1"/>
    </sheetView>
  </sheetViews>
  <sheetFormatPr defaultColWidth="8.00390625" defaultRowHeight="14.25"/>
  <cols>
    <col min="1" max="1" width="36.375" style="0" customWidth="1"/>
    <col min="2" max="2" width="13.375" style="0" customWidth="1"/>
    <col min="3" max="3" width="14.00390625" style="55" customWidth="1"/>
    <col min="4" max="4" width="13.00390625" style="0" bestFit="1" customWidth="1"/>
  </cols>
  <sheetData>
    <row r="1" spans="1:4" ht="24.75">
      <c r="A1" s="279" t="s">
        <v>212</v>
      </c>
      <c r="B1" s="279"/>
      <c r="C1" s="279"/>
      <c r="D1" s="279"/>
    </row>
    <row r="2" spans="1:4" ht="15.75">
      <c r="A2" s="56"/>
      <c r="B2" s="56"/>
      <c r="C2" s="56"/>
      <c r="D2" s="57"/>
    </row>
    <row r="3" spans="1:4" ht="17.25">
      <c r="A3" s="58"/>
      <c r="B3" s="58"/>
      <c r="C3" s="58"/>
      <c r="D3" s="59" t="s">
        <v>213</v>
      </c>
    </row>
    <row r="4" spans="1:4" ht="26.25" customHeight="1">
      <c r="A4" s="60" t="s">
        <v>214</v>
      </c>
      <c r="B4" s="60" t="s">
        <v>215</v>
      </c>
      <c r="C4" s="60" t="s">
        <v>216</v>
      </c>
      <c r="D4" s="61" t="s">
        <v>171</v>
      </c>
    </row>
    <row r="5" spans="1:5" s="54" customFormat="1" ht="26.25" customHeight="1">
      <c r="A5" s="263" t="s">
        <v>217</v>
      </c>
      <c r="B5" s="62">
        <f>'[4]Sheet2'!B6/10000</f>
        <v>22.1163</v>
      </c>
      <c r="C5" s="63">
        <f>'[4]Sheet2'!C6/10000</f>
        <v>289.8452</v>
      </c>
      <c r="D5" s="64">
        <f>ROUND('[4]Sheet2'!$E6,1)</f>
        <v>-5.8</v>
      </c>
      <c r="E5" s="65"/>
    </row>
    <row r="6" spans="1:5" ht="26.25" customHeight="1">
      <c r="A6" s="66" t="s">
        <v>218</v>
      </c>
      <c r="B6" s="67">
        <f>'[4]Sheet2'!B7/10000</f>
        <v>14.139</v>
      </c>
      <c r="C6" s="68">
        <f>'[4]Sheet2'!C7/10000</f>
        <v>241.4754</v>
      </c>
      <c r="D6" s="69">
        <f>ROUND('[4]Sheet2'!$E7,1)</f>
        <v>-8</v>
      </c>
      <c r="E6" s="65"/>
    </row>
    <row r="7" spans="1:5" ht="26.25" customHeight="1">
      <c r="A7" s="66" t="s">
        <v>219</v>
      </c>
      <c r="B7" s="67">
        <f>'[4]Sheet2'!B8/10000</f>
        <v>7.9773</v>
      </c>
      <c r="C7" s="68">
        <f>'[4]Sheet2'!C8/10000</f>
        <v>48.3698</v>
      </c>
      <c r="D7" s="69">
        <f>ROUND('[4]Sheet2'!$E8,1)</f>
        <v>6.6</v>
      </c>
      <c r="E7" s="65"/>
    </row>
    <row r="8" spans="1:5" ht="26.25" customHeight="1">
      <c r="A8" s="66" t="s">
        <v>220</v>
      </c>
      <c r="B8" s="67">
        <f>'[4]Sheet2'!B9/10000</f>
        <v>14.8108</v>
      </c>
      <c r="C8" s="68">
        <f>'[4]Sheet2'!C9/10000</f>
        <v>126.2248</v>
      </c>
      <c r="D8" s="69">
        <f>ROUND('[4]Sheet2'!$E9,1)</f>
        <v>-2.9</v>
      </c>
      <c r="E8" s="65"/>
    </row>
    <row r="9" spans="1:5" ht="26.25" customHeight="1">
      <c r="A9" s="66" t="s">
        <v>218</v>
      </c>
      <c r="B9" s="67">
        <f>'[4]Sheet2'!B10/10000</f>
        <v>6.8757</v>
      </c>
      <c r="C9" s="68">
        <f>'[4]Sheet2'!C10/10000</f>
        <v>79.2466</v>
      </c>
      <c r="D9" s="69">
        <f>ROUND('[4]Sheet2'!$E10,1)</f>
        <v>-8</v>
      </c>
      <c r="E9" s="65"/>
    </row>
    <row r="10" spans="1:5" ht="26.25" customHeight="1">
      <c r="A10" s="70" t="s">
        <v>221</v>
      </c>
      <c r="B10" s="67">
        <f>'[4]Sheet2'!B11/10000</f>
        <v>6.4085</v>
      </c>
      <c r="C10" s="68">
        <f>'[4]Sheet2'!C11/10000</f>
        <v>148.4233</v>
      </c>
      <c r="D10" s="69">
        <f>ROUND('[4]Sheet2'!$E11,1)</f>
        <v>-7.6</v>
      </c>
      <c r="E10" s="65"/>
    </row>
    <row r="11" spans="1:5" s="54" customFormat="1" ht="26.25" customHeight="1">
      <c r="A11" s="71" t="s">
        <v>222</v>
      </c>
      <c r="B11" s="72">
        <f>'[4]Sheet2'!B12/10000</f>
        <v>38.9305</v>
      </c>
      <c r="C11" s="73">
        <f>'[4]Sheet2'!C12/10000</f>
        <v>445.7127</v>
      </c>
      <c r="D11" s="74">
        <f>ROUND('[4]Sheet2'!$E12,1)</f>
        <v>-8</v>
      </c>
      <c r="E11" s="65"/>
    </row>
    <row r="12" spans="1:4" ht="26.25" customHeight="1">
      <c r="A12" s="60" t="s">
        <v>223</v>
      </c>
      <c r="B12" s="75" t="s">
        <v>224</v>
      </c>
      <c r="C12" s="76" t="s">
        <v>225</v>
      </c>
      <c r="D12" s="77" t="s">
        <v>226</v>
      </c>
    </row>
    <row r="13" spans="1:4" ht="26.25" customHeight="1">
      <c r="A13" s="262" t="s">
        <v>227</v>
      </c>
      <c r="B13" s="78">
        <f>'[5]Sheet1'!$C6/10000</f>
        <v>3038.8944571075</v>
      </c>
      <c r="C13" s="79">
        <f>'[5]Sheet1'!D6/10000</f>
        <v>2759.0030010126</v>
      </c>
      <c r="D13" s="80">
        <f>'[5]Sheet1'!$F$6</f>
        <v>9.133142361427076</v>
      </c>
    </row>
    <row r="14" spans="1:4" ht="26.25" customHeight="1">
      <c r="A14" s="66" t="s">
        <v>228</v>
      </c>
      <c r="B14" s="67">
        <f>'[5]Sheet1'!$C7/10000</f>
        <v>1890.0265230598</v>
      </c>
      <c r="C14" s="68">
        <f>'[5]Sheet1'!D7/10000</f>
        <v>1689.4621799782</v>
      </c>
      <c r="D14" s="69">
        <f>ROUND('[5]Sheet1'!F7,1)</f>
        <v>13.2</v>
      </c>
    </row>
    <row r="15" spans="1:4" ht="26.25" customHeight="1">
      <c r="A15" s="66" t="s">
        <v>229</v>
      </c>
      <c r="B15" s="67">
        <f>'[5]Sheet1'!$C8/10000</f>
        <v>576.2251392425</v>
      </c>
      <c r="C15" s="68">
        <f>'[5]Sheet1'!D8/10000</f>
        <v>538.9620655669</v>
      </c>
      <c r="D15" s="69">
        <f>ROUND('[5]Sheet1'!F8,1)</f>
        <v>0.5</v>
      </c>
    </row>
    <row r="16" spans="1:4" ht="26.25" customHeight="1">
      <c r="A16" s="66" t="s">
        <v>230</v>
      </c>
      <c r="B16" s="67">
        <f>'[5]Sheet1'!$C9/10000</f>
        <v>81.93568166829999</v>
      </c>
      <c r="C16" s="68">
        <f>'[5]Sheet1'!D9/10000</f>
        <v>75.5148196451</v>
      </c>
      <c r="D16" s="69">
        <f>ROUND('[5]Sheet1'!F9,1)</f>
        <v>1.1</v>
      </c>
    </row>
    <row r="17" spans="1:4" ht="26.25" customHeight="1">
      <c r="A17" s="66" t="s">
        <v>231</v>
      </c>
      <c r="B17" s="67">
        <f>'[5]Sheet1'!$C10/10000</f>
        <v>468.4787727066</v>
      </c>
      <c r="C17" s="68">
        <f>'[5]Sheet1'!D10/10000</f>
        <v>453.50797989959995</v>
      </c>
      <c r="D17" s="69">
        <f>ROUND('[5]Sheet1'!F10,1)</f>
        <v>2</v>
      </c>
    </row>
    <row r="18" spans="1:4" ht="26.25" customHeight="1">
      <c r="A18" s="66" t="s">
        <v>232</v>
      </c>
      <c r="B18" s="67">
        <f>'[5]Sheet1'!$C11/10000</f>
        <v>21.2714197982</v>
      </c>
      <c r="C18" s="68">
        <f>'[5]Sheet1'!D11/10000</f>
        <v>0.5781746912000001</v>
      </c>
      <c r="D18" s="69">
        <f>ROUND('[5]Sheet1'!F11,1)</f>
        <v>3572.6</v>
      </c>
    </row>
    <row r="19" spans="1:4" ht="26.25" customHeight="1">
      <c r="A19" s="81" t="s">
        <v>233</v>
      </c>
      <c r="B19" s="78">
        <f>'[5]Sheet1'!$C12/10000</f>
        <v>2422.7612797922</v>
      </c>
      <c r="C19" s="79">
        <f>'[5]Sheet1'!D12/10000</f>
        <v>1993.7972825663</v>
      </c>
      <c r="D19" s="80">
        <f>'[5]Sheet1'!$F$12</f>
        <v>22.402550567532614</v>
      </c>
    </row>
    <row r="20" spans="1:4" ht="26.25" customHeight="1">
      <c r="A20" s="66" t="s">
        <v>234</v>
      </c>
      <c r="B20" s="67">
        <f>'[5]Sheet1'!$C13/10000</f>
        <v>543.7518546861</v>
      </c>
      <c r="C20" s="68">
        <f>'[5]Sheet1'!D13/10000</f>
        <v>444.25214661250004</v>
      </c>
      <c r="D20" s="69">
        <f>ROUND('[5]Sheet1'!F13,1)</f>
        <v>22.8</v>
      </c>
    </row>
    <row r="21" spans="1:4" ht="26.25" customHeight="1">
      <c r="A21" s="82" t="s">
        <v>235</v>
      </c>
      <c r="B21" s="72">
        <f>'[5]Sheet1'!$C14/10000</f>
        <v>1831.9863467188002</v>
      </c>
      <c r="C21" s="73">
        <f>'[5]Sheet1'!D14/10000</f>
        <v>1517.443538561</v>
      </c>
      <c r="D21" s="74">
        <f>ROUND('[5]Sheet1'!F14,1)</f>
        <v>21.7</v>
      </c>
    </row>
    <row r="22" spans="1:4" ht="17.25">
      <c r="A22" s="43" t="s">
        <v>236</v>
      </c>
      <c r="B22" s="58"/>
      <c r="C22" s="58"/>
      <c r="D22" s="83"/>
    </row>
  </sheetData>
  <sheetProtection/>
  <mergeCells count="1">
    <mergeCell ref="A1:D1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23"/>
  <sheetViews>
    <sheetView zoomScalePageLayoutView="0" workbookViewId="0" topLeftCell="A1">
      <selection activeCell="A2" sqref="A2:D2"/>
    </sheetView>
  </sheetViews>
  <sheetFormatPr defaultColWidth="9.00390625" defaultRowHeight="14.25"/>
  <cols>
    <col min="1" max="1" width="25.50390625" style="45" bestFit="1" customWidth="1"/>
    <col min="2" max="3" width="8.875" style="45" bestFit="1" customWidth="1"/>
    <col min="4" max="4" width="12.625" style="45" customWidth="1"/>
    <col min="5" max="5" width="8.875" style="45" bestFit="1" customWidth="1"/>
    <col min="6" max="16384" width="8.875" style="45" customWidth="1"/>
  </cols>
  <sheetData>
    <row r="2" spans="1:4" ht="19.5" customHeight="1">
      <c r="A2" s="294" t="s">
        <v>237</v>
      </c>
      <c r="B2" s="294"/>
      <c r="C2" s="294"/>
      <c r="D2" s="294"/>
    </row>
    <row r="4" spans="1:4" ht="15.75">
      <c r="A4" s="297" t="s">
        <v>223</v>
      </c>
      <c r="B4" s="298" t="s">
        <v>160</v>
      </c>
      <c r="C4" s="295" t="s">
        <v>290</v>
      </c>
      <c r="D4" s="296"/>
    </row>
    <row r="5" spans="1:4" ht="15.75">
      <c r="A5" s="297"/>
      <c r="B5" s="298"/>
      <c r="C5" s="46" t="s">
        <v>29</v>
      </c>
      <c r="D5" s="47" t="s">
        <v>30</v>
      </c>
    </row>
    <row r="6" spans="1:4" ht="15.75">
      <c r="A6" s="48" t="s">
        <v>238</v>
      </c>
      <c r="B6" s="46" t="s">
        <v>239</v>
      </c>
      <c r="C6" s="49">
        <f>'[11]Sheet1'!$C$6</f>
        <v>43253</v>
      </c>
      <c r="D6" s="50">
        <f>'[11]Sheet1'!$D$6*100</f>
        <v>5.98108399490346</v>
      </c>
    </row>
    <row r="7" spans="1:4" ht="15.75">
      <c r="A7" s="51" t="s">
        <v>240</v>
      </c>
      <c r="B7" s="46" t="s">
        <v>239</v>
      </c>
      <c r="C7" s="23">
        <f>'[11]Sheet1'!$C$3</f>
        <v>12008</v>
      </c>
      <c r="D7" s="50">
        <f>'[11]Sheet1'!$D$3*100</f>
        <v>13.679825807062388</v>
      </c>
    </row>
    <row r="8" spans="1:4" ht="15.75">
      <c r="A8" s="51" t="s">
        <v>241</v>
      </c>
      <c r="B8" s="46" t="s">
        <v>239</v>
      </c>
      <c r="C8" s="23">
        <f>'[11]Sheet1'!$C$4</f>
        <v>27</v>
      </c>
      <c r="D8" s="256">
        <f>'[11]Sheet1'!$D$4*100</f>
        <v>-22.857142857142858</v>
      </c>
    </row>
    <row r="9" spans="1:4" ht="15.75">
      <c r="A9" s="52" t="s">
        <v>242</v>
      </c>
      <c r="B9" s="46" t="s">
        <v>239</v>
      </c>
      <c r="C9" s="23">
        <f>'[11]Sheet1'!$C$5</f>
        <v>31218</v>
      </c>
      <c r="D9" s="50">
        <f>'[11]Sheet1'!$D$5*100</f>
        <v>3.3229628648970673</v>
      </c>
    </row>
    <row r="10" spans="1:4" ht="15.75">
      <c r="A10" s="48" t="s">
        <v>243</v>
      </c>
      <c r="B10" s="46" t="s">
        <v>239</v>
      </c>
      <c r="C10" s="49">
        <v>4073</v>
      </c>
      <c r="D10" s="53">
        <v>14.797068771138665</v>
      </c>
    </row>
    <row r="11" spans="1:4" ht="15.75">
      <c r="A11" s="52" t="s">
        <v>244</v>
      </c>
      <c r="B11" s="46" t="s">
        <v>239</v>
      </c>
      <c r="C11" s="49">
        <v>1547</v>
      </c>
      <c r="D11" s="53">
        <v>12.837345003646972</v>
      </c>
    </row>
    <row r="12" spans="1:4" ht="15.75">
      <c r="A12" s="52" t="s">
        <v>245</v>
      </c>
      <c r="B12" s="46" t="s">
        <v>239</v>
      </c>
      <c r="C12" s="49">
        <v>921</v>
      </c>
      <c r="D12" s="53">
        <v>18.07692307692308</v>
      </c>
    </row>
    <row r="13" spans="1:4" ht="15.75">
      <c r="A13" s="52" t="s">
        <v>246</v>
      </c>
      <c r="B13" s="46" t="s">
        <v>239</v>
      </c>
      <c r="C13" s="49">
        <v>836</v>
      </c>
      <c r="D13" s="53">
        <v>34.83870967741935</v>
      </c>
    </row>
    <row r="14" spans="1:4" ht="15.75">
      <c r="A14" s="52" t="s">
        <v>247</v>
      </c>
      <c r="B14" s="46" t="s">
        <v>239</v>
      </c>
      <c r="C14" s="49">
        <v>322</v>
      </c>
      <c r="D14" s="53">
        <v>-2.4242424242424288</v>
      </c>
    </row>
    <row r="15" spans="1:4" ht="15.75">
      <c r="A15" s="52" t="s">
        <v>248</v>
      </c>
      <c r="B15" s="46" t="s">
        <v>239</v>
      </c>
      <c r="C15" s="49">
        <v>447</v>
      </c>
      <c r="D15" s="53">
        <v>0</v>
      </c>
    </row>
    <row r="16" spans="1:4" ht="15.75">
      <c r="A16" s="48" t="s">
        <v>249</v>
      </c>
      <c r="B16" s="46" t="s">
        <v>239</v>
      </c>
      <c r="C16" s="49">
        <v>306</v>
      </c>
      <c r="D16" s="53">
        <v>20.472440944881896</v>
      </c>
    </row>
    <row r="17" spans="1:4" ht="15.75">
      <c r="A17" s="52" t="s">
        <v>244</v>
      </c>
      <c r="B17" s="46" t="s">
        <v>239</v>
      </c>
      <c r="C17" s="49">
        <v>110</v>
      </c>
      <c r="D17" s="53">
        <v>41.025641025641036</v>
      </c>
    </row>
    <row r="18" spans="1:4" ht="15.75">
      <c r="A18" s="52" t="s">
        <v>245</v>
      </c>
      <c r="B18" s="46" t="s">
        <v>239</v>
      </c>
      <c r="C18" s="49">
        <v>51</v>
      </c>
      <c r="D18" s="53">
        <v>4.081632653061229</v>
      </c>
    </row>
    <row r="19" spans="1:4" ht="15.75">
      <c r="A19" s="52" t="s">
        <v>246</v>
      </c>
      <c r="B19" s="46" t="s">
        <v>239</v>
      </c>
      <c r="C19" s="49">
        <v>78</v>
      </c>
      <c r="D19" s="53">
        <v>85.71428571428572</v>
      </c>
    </row>
    <row r="20" spans="1:4" ht="15.75">
      <c r="A20" s="52" t="s">
        <v>247</v>
      </c>
      <c r="B20" s="46" t="s">
        <v>239</v>
      </c>
      <c r="C20" s="49">
        <v>29</v>
      </c>
      <c r="D20" s="53">
        <v>-6.451612903225811</v>
      </c>
    </row>
    <row r="21" spans="1:4" ht="15.75">
      <c r="A21" s="52" t="s">
        <v>248</v>
      </c>
      <c r="B21" s="46" t="s">
        <v>239</v>
      </c>
      <c r="C21" s="49">
        <v>38</v>
      </c>
      <c r="D21" s="53">
        <v>-29.629629629629626</v>
      </c>
    </row>
    <row r="23" s="44" customFormat="1" ht="15.75">
      <c r="A23" s="44" t="s">
        <v>250</v>
      </c>
    </row>
  </sheetData>
  <sheetProtection/>
  <mergeCells count="4">
    <mergeCell ref="A2:D2"/>
    <mergeCell ref="C4:D4"/>
    <mergeCell ref="A4:A5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D1"/>
    </sheetView>
  </sheetViews>
  <sheetFormatPr defaultColWidth="8.00390625" defaultRowHeight="14.25"/>
  <cols>
    <col min="1" max="1" width="33.25390625" style="0" customWidth="1"/>
    <col min="2" max="2" width="15.50390625" style="0" customWidth="1"/>
    <col min="3" max="4" width="11.50390625" style="0" customWidth="1"/>
    <col min="5" max="5" width="8.25390625" style="26" bestFit="1" customWidth="1"/>
  </cols>
  <sheetData>
    <row r="1" spans="1:4" ht="24.75">
      <c r="A1" s="279" t="s">
        <v>251</v>
      </c>
      <c r="B1" s="279"/>
      <c r="C1" s="279"/>
      <c r="D1" s="279"/>
    </row>
    <row r="3" spans="1:4" ht="17.25">
      <c r="A3" s="27"/>
      <c r="B3" s="299" t="s">
        <v>252</v>
      </c>
      <c r="C3" s="299"/>
      <c r="D3" s="299"/>
    </row>
    <row r="4" spans="1:5" s="24" customFormat="1" ht="35.25">
      <c r="A4" s="28" t="s">
        <v>253</v>
      </c>
      <c r="B4" s="29" t="s">
        <v>254</v>
      </c>
      <c r="C4" s="30" t="s">
        <v>255</v>
      </c>
      <c r="D4" s="31" t="s">
        <v>256</v>
      </c>
      <c r="E4" s="32"/>
    </row>
    <row r="5" spans="1:6" s="25" customFormat="1" ht="26.25" customHeight="1">
      <c r="A5" s="33" t="s">
        <v>257</v>
      </c>
      <c r="B5" s="34">
        <f>'[6]CPI (2)'!$B9</f>
        <v>99.2</v>
      </c>
      <c r="C5" s="35">
        <f>'[6]CPI (2)'!$C9</f>
        <v>98.1</v>
      </c>
      <c r="D5" s="36">
        <f>'[6]CPI (2)'!$D9</f>
        <v>101.9</v>
      </c>
      <c r="E5" s="37"/>
      <c r="F5" s="37"/>
    </row>
    <row r="6" spans="1:5" s="25" customFormat="1" ht="26.25" customHeight="1">
      <c r="A6" s="38" t="s">
        <v>258</v>
      </c>
      <c r="B6" s="34">
        <f>'[6]CPI (2)'!$B10</f>
        <v>98.3</v>
      </c>
      <c r="C6" s="35">
        <f>'[6]CPI (2)'!$C10</f>
        <v>97.3</v>
      </c>
      <c r="D6" s="36">
        <f>'[6]CPI (2)'!$D10</f>
        <v>107.8</v>
      </c>
      <c r="E6" s="37"/>
    </row>
    <row r="7" spans="1:5" s="25" customFormat="1" ht="26.25" customHeight="1">
      <c r="A7" s="38" t="s">
        <v>259</v>
      </c>
      <c r="B7" s="39">
        <f>'[6]CPI (2)'!$B18</f>
        <v>99.98360912</v>
      </c>
      <c r="C7" s="40">
        <f>'[6]CPI (2)'!$C18</f>
        <v>99.73653122</v>
      </c>
      <c r="D7" s="41">
        <f>'[6]CPI (2)'!$D18</f>
        <v>99.80968568</v>
      </c>
      <c r="E7" s="37"/>
    </row>
    <row r="8" spans="1:5" s="25" customFormat="1" ht="26.25" customHeight="1">
      <c r="A8" s="38" t="s">
        <v>260</v>
      </c>
      <c r="B8" s="39">
        <f>'[6]CPI (2)'!$B19</f>
        <v>98.6994899</v>
      </c>
      <c r="C8" s="40">
        <f>'[6]CPI (2)'!$C19</f>
        <v>96.04950396</v>
      </c>
      <c r="D8" s="41">
        <f>'[6]CPI (2)'!$D19</f>
        <v>97.85957746</v>
      </c>
      <c r="E8" s="37"/>
    </row>
    <row r="9" spans="1:5" s="25" customFormat="1" ht="26.25" customHeight="1">
      <c r="A9" s="38" t="s">
        <v>261</v>
      </c>
      <c r="B9" s="39">
        <f>'[6]CPI (2)'!$B20</f>
        <v>100.07131643</v>
      </c>
      <c r="C9" s="40">
        <f>'[6]CPI (2)'!$C20</f>
        <v>100.25872635</v>
      </c>
      <c r="D9" s="41">
        <f>'[6]CPI (2)'!$D20</f>
        <v>99.9473128</v>
      </c>
      <c r="E9" s="37"/>
    </row>
    <row r="10" spans="1:5" s="25" customFormat="1" ht="26.25" customHeight="1">
      <c r="A10" s="38" t="s">
        <v>262</v>
      </c>
      <c r="B10" s="39">
        <f>'[6]CPI (2)'!$B21</f>
        <v>100.06110697</v>
      </c>
      <c r="C10" s="40">
        <f>'[6]CPI (2)'!$C21</f>
        <v>96.63918579</v>
      </c>
      <c r="D10" s="41">
        <f>'[6]CPI (2)'!$D21</f>
        <v>96.94527506</v>
      </c>
      <c r="E10" s="37"/>
    </row>
    <row r="11" spans="1:5" s="25" customFormat="1" ht="26.25" customHeight="1">
      <c r="A11" s="38" t="s">
        <v>263</v>
      </c>
      <c r="B11" s="39">
        <f>'[6]CPI (2)'!$B22</f>
        <v>100.0641379</v>
      </c>
      <c r="C11" s="40">
        <f>'[6]CPI (2)'!$C22</f>
        <v>100.27083432</v>
      </c>
      <c r="D11" s="41">
        <f>'[6]CPI (2)'!$D22</f>
        <v>100.75824559</v>
      </c>
      <c r="E11" s="37"/>
    </row>
    <row r="12" spans="1:5" s="25" customFormat="1" ht="26.25" customHeight="1">
      <c r="A12" s="38" t="s">
        <v>264</v>
      </c>
      <c r="B12" s="39">
        <f>'[6]CPI (2)'!$B23</f>
        <v>100.11598072</v>
      </c>
      <c r="C12" s="40">
        <f>'[6]CPI (2)'!$C23</f>
        <v>102.0505479</v>
      </c>
      <c r="D12" s="41">
        <f>'[6]CPI (2)'!$D23</f>
        <v>101.80366137</v>
      </c>
      <c r="E12" s="37"/>
    </row>
    <row r="13" spans="1:5" s="25" customFormat="1" ht="26.25" customHeight="1">
      <c r="A13" s="38" t="s">
        <v>265</v>
      </c>
      <c r="B13" s="39">
        <f>'[6]CPI (2)'!$B24</f>
        <v>98.60756234</v>
      </c>
      <c r="C13" s="40">
        <f>'[6]CPI (2)'!$C24</f>
        <v>97.33776853</v>
      </c>
      <c r="D13" s="41">
        <f>'[6]CPI (2)'!$D24</f>
        <v>103.57668921</v>
      </c>
      <c r="E13" s="37"/>
    </row>
    <row r="14" spans="1:5" s="25" customFormat="1" ht="26.25" customHeight="1">
      <c r="A14" s="42" t="s">
        <v>266</v>
      </c>
      <c r="B14" s="238">
        <f>'[6]CPI (2)'!$B25</f>
        <v>99.63566143</v>
      </c>
      <c r="C14" s="239">
        <f>'[6]CPI (2)'!$C25</f>
        <v>98.27782228</v>
      </c>
      <c r="D14" s="123">
        <f>'[6]CPI (2)'!$D25</f>
        <v>101.28210737</v>
      </c>
      <c r="E14" s="37"/>
    </row>
    <row r="15" ht="15.75">
      <c r="A15" s="43" t="s">
        <v>267</v>
      </c>
    </row>
  </sheetData>
  <sheetProtection/>
  <mergeCells count="2">
    <mergeCell ref="A1:D1"/>
    <mergeCell ref="B3:D3"/>
  </mergeCells>
  <printOptions horizontalCentered="1"/>
  <pageMargins left="0.75" right="0.75" top="0.8300000000000001" bottom="0.98" header="0.51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zoomScale="70" zoomScaleNormal="70" zoomScalePageLayoutView="0" workbookViewId="0" topLeftCell="A1">
      <selection activeCell="K10" sqref="K10"/>
    </sheetView>
  </sheetViews>
  <sheetFormatPr defaultColWidth="8.00390625" defaultRowHeight="14.25"/>
  <cols>
    <col min="1" max="1" width="15.00390625" style="3" customWidth="1"/>
    <col min="2" max="2" width="9.125" style="4" customWidth="1"/>
    <col min="3" max="3" width="10.00390625" style="4" customWidth="1"/>
    <col min="4" max="7" width="9.75390625" style="5" customWidth="1"/>
    <col min="8" max="8" width="11.25390625" style="6" customWidth="1"/>
    <col min="9" max="9" width="8.00390625" style="5" customWidth="1"/>
    <col min="10" max="10" width="6.75390625" style="5" customWidth="1"/>
    <col min="11" max="11" width="13.75390625" style="7" customWidth="1"/>
    <col min="12" max="12" width="9.50390625" style="8" customWidth="1"/>
    <col min="13" max="13" width="7.50390625" style="8" bestFit="1" customWidth="1"/>
    <col min="14" max="14" width="12.375" style="7" customWidth="1"/>
    <col min="15" max="16" width="8.50390625" style="9" customWidth="1"/>
    <col min="17" max="17" width="9.75390625" style="0" hidden="1" customWidth="1"/>
    <col min="18" max="18" width="10.50390625" style="54" customWidth="1"/>
    <col min="19" max="19" width="9.625" style="0" customWidth="1"/>
  </cols>
  <sheetData>
    <row r="1" ht="27.75" customHeight="1"/>
    <row r="2" spans="1:19" ht="33" customHeight="1">
      <c r="A2" s="301" t="s">
        <v>288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</row>
    <row r="3" spans="1:19" s="251" customFormat="1" ht="26.25" customHeight="1">
      <c r="A3" s="308"/>
      <c r="B3" s="309" t="s">
        <v>268</v>
      </c>
      <c r="C3" s="309"/>
      <c r="D3" s="300" t="s">
        <v>39</v>
      </c>
      <c r="E3" s="304"/>
      <c r="F3" s="302"/>
      <c r="G3" s="303"/>
      <c r="H3" s="300" t="s">
        <v>45</v>
      </c>
      <c r="I3" s="300"/>
      <c r="J3" s="300"/>
      <c r="K3" s="300" t="s">
        <v>269</v>
      </c>
      <c r="L3" s="300"/>
      <c r="M3" s="300"/>
      <c r="N3" s="300" t="s">
        <v>17</v>
      </c>
      <c r="O3" s="300"/>
      <c r="P3" s="300"/>
      <c r="Q3" s="300" t="s">
        <v>270</v>
      </c>
      <c r="R3" s="300"/>
      <c r="S3" s="300"/>
    </row>
    <row r="4" spans="1:19" s="252" customFormat="1" ht="32.25" customHeight="1">
      <c r="A4" s="308"/>
      <c r="B4" s="309"/>
      <c r="C4" s="309"/>
      <c r="D4" s="300"/>
      <c r="E4" s="304"/>
      <c r="F4" s="304" t="s">
        <v>271</v>
      </c>
      <c r="G4" s="305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</row>
    <row r="5" spans="1:19" s="1" customFormat="1" ht="37.5" customHeight="1">
      <c r="A5" s="10"/>
      <c r="B5" s="11" t="s">
        <v>272</v>
      </c>
      <c r="C5" s="11" t="s">
        <v>273</v>
      </c>
      <c r="D5" s="11" t="s">
        <v>30</v>
      </c>
      <c r="E5" s="11" t="s">
        <v>273</v>
      </c>
      <c r="F5" s="12" t="s">
        <v>171</v>
      </c>
      <c r="G5" s="12" t="s">
        <v>273</v>
      </c>
      <c r="H5" s="13" t="s">
        <v>187</v>
      </c>
      <c r="I5" s="11" t="s">
        <v>30</v>
      </c>
      <c r="J5" s="11" t="s">
        <v>273</v>
      </c>
      <c r="K5" s="13" t="s">
        <v>187</v>
      </c>
      <c r="L5" s="11" t="s">
        <v>30</v>
      </c>
      <c r="M5" s="11" t="s">
        <v>273</v>
      </c>
      <c r="N5" s="13" t="s">
        <v>187</v>
      </c>
      <c r="O5" s="11" t="s">
        <v>30</v>
      </c>
      <c r="P5" s="19" t="s">
        <v>273</v>
      </c>
      <c r="Q5" s="11" t="s">
        <v>274</v>
      </c>
      <c r="R5" s="11" t="s">
        <v>275</v>
      </c>
      <c r="S5" s="11" t="s">
        <v>276</v>
      </c>
    </row>
    <row r="6" spans="1:19" s="2" customFormat="1" ht="37.5" customHeight="1">
      <c r="A6" s="14" t="s">
        <v>110</v>
      </c>
      <c r="B6" s="15">
        <f>'[1]Sheet1'!$G5</f>
        <v>4.7</v>
      </c>
      <c r="C6" s="15" t="s">
        <v>38</v>
      </c>
      <c r="D6" s="15">
        <f>'[8]1-11月'!$D4</f>
        <v>8.7</v>
      </c>
      <c r="E6" s="15" t="s">
        <v>38</v>
      </c>
      <c r="F6" s="15">
        <f>'[9]1-11月产业增速'!$D4</f>
        <v>11.2</v>
      </c>
      <c r="G6" s="15" t="s">
        <v>38</v>
      </c>
      <c r="H6" s="16">
        <f>'[3]Sheet1'!$B5/10000</f>
        <v>1409.1137201727383</v>
      </c>
      <c r="I6" s="15">
        <f>'[3]Sheet1'!$C5</f>
        <v>-3</v>
      </c>
      <c r="J6" s="15" t="s">
        <v>38</v>
      </c>
      <c r="K6" s="16">
        <f>'[4]Sheet1'!$B3/10000</f>
        <v>289.8452</v>
      </c>
      <c r="L6" s="15">
        <f>'[4]Sheet1'!$C3</f>
        <v>-5.804838432392373</v>
      </c>
      <c r="M6" s="15" t="s">
        <v>38</v>
      </c>
      <c r="N6" s="16">
        <f>'[4]Sheet1'!$D3/10000</f>
        <v>126.2248</v>
      </c>
      <c r="O6" s="15">
        <f>'[4]Sheet1'!$E3</f>
        <v>-2.871648787634655</v>
      </c>
      <c r="P6" s="20" t="s">
        <v>38</v>
      </c>
      <c r="Q6" s="22">
        <v>526</v>
      </c>
      <c r="R6" s="253">
        <v>306</v>
      </c>
      <c r="S6" s="23">
        <v>110</v>
      </c>
    </row>
    <row r="7" spans="1:19" s="1" customFormat="1" ht="37.5" customHeight="1">
      <c r="A7" s="17" t="s">
        <v>277</v>
      </c>
      <c r="B7" s="15">
        <f>'[1]Sheet1'!$G6</f>
        <v>-5.1</v>
      </c>
      <c r="C7" s="18">
        <f>RANK(B7,$B$7:$B$19,0)</f>
        <v>13</v>
      </c>
      <c r="D7" s="15">
        <f>'[8]1-11月'!$D5</f>
        <v>8.8</v>
      </c>
      <c r="E7" s="18">
        <f>RANK(D7,$D$7:$D$19,0)</f>
        <v>9</v>
      </c>
      <c r="F7" s="15">
        <f>'[9]1-11月产业增速'!$D5</f>
        <v>33.7</v>
      </c>
      <c r="G7" s="18">
        <f>RANK(F7,$F$7:$F$19)</f>
        <v>1</v>
      </c>
      <c r="H7" s="16">
        <f>'[3]Sheet1'!$B6/10000</f>
        <v>452.83294296499565</v>
      </c>
      <c r="I7" s="15">
        <f>'[3]Sheet1'!$C6</f>
        <v>-3</v>
      </c>
      <c r="J7" s="18">
        <f>RANK(I7,$I$7:$I$19,0)</f>
        <v>8</v>
      </c>
      <c r="K7" s="16">
        <f>'[4]Sheet1'!$B11/10000</f>
        <v>22.0533</v>
      </c>
      <c r="L7" s="15">
        <f>'[4]Sheet1'!$C11</f>
        <v>-11.96849702214628</v>
      </c>
      <c r="M7" s="18">
        <f>RANK(L7,$L$7:$L$19,0)</f>
        <v>10</v>
      </c>
      <c r="N7" s="16">
        <f>'[4]Sheet1'!$D11/10000</f>
        <v>7.7316</v>
      </c>
      <c r="O7" s="15">
        <f>'[4]Sheet1'!$E11</f>
        <v>-11.645925468819641</v>
      </c>
      <c r="P7" s="21">
        <f>RANK(O7,$O$7:$O$19,0)</f>
        <v>10</v>
      </c>
      <c r="Q7" s="22">
        <v>69</v>
      </c>
      <c r="R7" s="253">
        <v>19</v>
      </c>
      <c r="S7" s="23">
        <v>0</v>
      </c>
    </row>
    <row r="8" spans="1:19" s="1" customFormat="1" ht="37.5" customHeight="1">
      <c r="A8" s="17" t="s">
        <v>113</v>
      </c>
      <c r="B8" s="15">
        <f>'[1]Sheet1'!$G7</f>
        <v>1.3</v>
      </c>
      <c r="C8" s="18">
        <f aca="true" t="shared" si="0" ref="C8:C19">RANK(B8,$B$7:$B$19,0)</f>
        <v>12</v>
      </c>
      <c r="D8" s="15">
        <f>'[8]1-11月'!$D6</f>
        <v>9.4</v>
      </c>
      <c r="E8" s="18">
        <f>RANK(D8,$D$7:$D$19,0)</f>
        <v>5</v>
      </c>
      <c r="F8" s="15">
        <f>'[9]1-11月产业增速'!$D6</f>
        <v>13.3</v>
      </c>
      <c r="G8" s="18">
        <f>RANK(F8,$F$7:$F$19)</f>
        <v>6</v>
      </c>
      <c r="H8" s="16">
        <f>'[3]Sheet1'!$B7/10000</f>
        <v>34.65013230645119</v>
      </c>
      <c r="I8" s="15">
        <f>'[3]Sheet1'!$C7</f>
        <v>-2.7</v>
      </c>
      <c r="J8" s="18">
        <f aca="true" t="shared" si="1" ref="J8:J19">RANK(I8,$I$7:$I$19,0)</f>
        <v>1</v>
      </c>
      <c r="K8" s="16">
        <f>'[4]Sheet1'!$B12/10000</f>
        <v>8.5182</v>
      </c>
      <c r="L8" s="15">
        <f>'[4]Sheet1'!$C12</f>
        <v>-6.407805392576975</v>
      </c>
      <c r="M8" s="18">
        <f aca="true" t="shared" si="2" ref="M8:M19">RANK(L8,$L$7:$L$19,0)</f>
        <v>6</v>
      </c>
      <c r="N8" s="16">
        <f>'[4]Sheet1'!$D12/10000</f>
        <v>3.4133</v>
      </c>
      <c r="O8" s="15">
        <f>'[4]Sheet1'!$E12</f>
        <v>12.309160305343497</v>
      </c>
      <c r="P8" s="21">
        <f aca="true" t="shared" si="3" ref="P8:P19">RANK(O8,$O$7:$O$19,0)</f>
        <v>4</v>
      </c>
      <c r="Q8" s="22">
        <v>26</v>
      </c>
      <c r="R8" s="253">
        <v>4</v>
      </c>
      <c r="S8" s="23">
        <v>0</v>
      </c>
    </row>
    <row r="9" spans="1:19" s="1" customFormat="1" ht="37.5" customHeight="1">
      <c r="A9" s="17" t="s">
        <v>114</v>
      </c>
      <c r="B9" s="15">
        <f>'[1]Sheet1'!$G9</f>
        <v>4.3</v>
      </c>
      <c r="C9" s="18">
        <f t="shared" si="0"/>
        <v>6</v>
      </c>
      <c r="D9" s="15">
        <f>'[8]1-11月'!$D7</f>
        <v>8</v>
      </c>
      <c r="E9" s="18">
        <f aca="true" t="shared" si="4" ref="E9:E19">RANK(D9,$D$7:$D$19,0)</f>
        <v>13</v>
      </c>
      <c r="F9" s="15">
        <f>'[9]1-11月产业增速'!$D7</f>
        <v>8.1</v>
      </c>
      <c r="G9" s="18">
        <f aca="true" t="shared" si="5" ref="G9:G19">RANK(F9,$F$7:$F$19)</f>
        <v>10</v>
      </c>
      <c r="H9" s="16">
        <f>'[3]Sheet1'!$B8/10000</f>
        <v>49.21796488782107</v>
      </c>
      <c r="I9" s="15">
        <f>'[3]Sheet1'!$C8</f>
        <v>-2.8</v>
      </c>
      <c r="J9" s="18">
        <f t="shared" si="1"/>
        <v>3</v>
      </c>
      <c r="K9" s="16">
        <f>'[4]Sheet1'!$B13/10000</f>
        <v>3.6424</v>
      </c>
      <c r="L9" s="15">
        <f>'[4]Sheet1'!$C13</f>
        <v>-10.18838149718907</v>
      </c>
      <c r="M9" s="18">
        <f t="shared" si="2"/>
        <v>9</v>
      </c>
      <c r="N9" s="16">
        <f>'[4]Sheet1'!$D13/10000</f>
        <v>2.2741</v>
      </c>
      <c r="O9" s="15">
        <f>'[4]Sheet1'!$E13</f>
        <v>-0.4378092027494347</v>
      </c>
      <c r="P9" s="21">
        <f t="shared" si="3"/>
        <v>6</v>
      </c>
      <c r="Q9" s="22">
        <v>22</v>
      </c>
      <c r="R9" s="253">
        <v>10</v>
      </c>
      <c r="S9" s="23">
        <v>4</v>
      </c>
    </row>
    <row r="10" spans="1:19" s="1" customFormat="1" ht="37.5" customHeight="1">
      <c r="A10" s="17" t="s">
        <v>115</v>
      </c>
      <c r="B10" s="15">
        <f>'[1]Sheet1'!$G10</f>
        <v>4</v>
      </c>
      <c r="C10" s="18">
        <f t="shared" si="0"/>
        <v>8</v>
      </c>
      <c r="D10" s="15">
        <f>'[8]1-11月'!$D12</f>
        <v>8.7</v>
      </c>
      <c r="E10" s="18">
        <f t="shared" si="4"/>
        <v>10</v>
      </c>
      <c r="F10" s="15">
        <f>'[9]1-11月产业增速'!$D12</f>
        <v>12</v>
      </c>
      <c r="G10" s="18">
        <f t="shared" si="5"/>
        <v>8</v>
      </c>
      <c r="H10" s="16">
        <f>'[3]Sheet1'!$B9/10000</f>
        <v>120.00611505843932</v>
      </c>
      <c r="I10" s="15">
        <f>'[3]Sheet1'!$C9</f>
        <v>-2.9</v>
      </c>
      <c r="J10" s="18">
        <f t="shared" si="1"/>
        <v>5</v>
      </c>
      <c r="K10" s="16">
        <f>'[4]Sheet1'!$B20/10000</f>
        <v>10.9637</v>
      </c>
      <c r="L10" s="15">
        <f>'[4]Sheet1'!$C20</f>
        <v>-3.9384221778291817</v>
      </c>
      <c r="M10" s="18">
        <f t="shared" si="2"/>
        <v>5</v>
      </c>
      <c r="N10" s="16">
        <f>'[4]Sheet1'!$D20/10000</f>
        <v>6.1681</v>
      </c>
      <c r="O10" s="15">
        <f>'[4]Sheet1'!$E20</f>
        <v>-6.8459842329416745</v>
      </c>
      <c r="P10" s="21">
        <f t="shared" si="3"/>
        <v>8</v>
      </c>
      <c r="Q10" s="22">
        <v>49</v>
      </c>
      <c r="R10" s="253">
        <v>40</v>
      </c>
      <c r="S10" s="23">
        <v>12</v>
      </c>
    </row>
    <row r="11" spans="1:19" s="1" customFormat="1" ht="37.5" customHeight="1">
      <c r="A11" s="17" t="s">
        <v>116</v>
      </c>
      <c r="B11" s="15">
        <f>'[1]Sheet1'!$G11</f>
        <v>4.5</v>
      </c>
      <c r="C11" s="18">
        <f t="shared" si="0"/>
        <v>5</v>
      </c>
      <c r="D11" s="15">
        <f>'[8]1-11月'!$D13</f>
        <v>8.9</v>
      </c>
      <c r="E11" s="18">
        <f t="shared" si="4"/>
        <v>7</v>
      </c>
      <c r="F11" s="15">
        <f>'[9]1-11月产业增速'!$D13</f>
        <v>16.1</v>
      </c>
      <c r="G11" s="18">
        <f t="shared" si="5"/>
        <v>5</v>
      </c>
      <c r="H11" s="16">
        <f>'[3]Sheet1'!$B10/10000</f>
        <v>114.0949472871945</v>
      </c>
      <c r="I11" s="15">
        <f>'[3]Sheet1'!$C10</f>
        <v>-3.3</v>
      </c>
      <c r="J11" s="18">
        <f t="shared" si="1"/>
        <v>11</v>
      </c>
      <c r="K11" s="16">
        <f>'[4]Sheet1'!$B19/10000</f>
        <v>8.0392</v>
      </c>
      <c r="L11" s="15">
        <f>'[4]Sheet1'!$C19</f>
        <v>-21.751233708718203</v>
      </c>
      <c r="M11" s="18">
        <f t="shared" si="2"/>
        <v>13</v>
      </c>
      <c r="N11" s="16">
        <f>'[4]Sheet1'!$D19/10000</f>
        <v>4.9754</v>
      </c>
      <c r="O11" s="15">
        <f>'[4]Sheet1'!$E19</f>
        <v>-16.21790014313379</v>
      </c>
      <c r="P11" s="21">
        <f t="shared" si="3"/>
        <v>11</v>
      </c>
      <c r="Q11" s="22">
        <v>49</v>
      </c>
      <c r="R11" s="253">
        <v>26</v>
      </c>
      <c r="S11" s="23">
        <v>8</v>
      </c>
    </row>
    <row r="12" spans="1:19" s="1" customFormat="1" ht="37.5" customHeight="1">
      <c r="A12" s="17" t="s">
        <v>117</v>
      </c>
      <c r="B12" s="15">
        <f>'[1]Sheet1'!$G12</f>
        <v>4.1</v>
      </c>
      <c r="C12" s="18">
        <f t="shared" si="0"/>
        <v>7</v>
      </c>
      <c r="D12" s="15">
        <f>'[8]1-11月'!$D14</f>
        <v>9.2</v>
      </c>
      <c r="E12" s="18">
        <f t="shared" si="4"/>
        <v>6</v>
      </c>
      <c r="F12" s="15">
        <f>'[9]1-11月产业增速'!$D14</f>
        <v>11.5</v>
      </c>
      <c r="G12" s="18">
        <f t="shared" si="5"/>
        <v>9</v>
      </c>
      <c r="H12" s="16">
        <f>'[3]Sheet1'!$B11/10000</f>
        <v>112.52830486885883</v>
      </c>
      <c r="I12" s="15">
        <f>'[3]Sheet1'!$C11</f>
        <v>-2.8</v>
      </c>
      <c r="J12" s="18">
        <f t="shared" si="1"/>
        <v>3</v>
      </c>
      <c r="K12" s="16">
        <f>'[4]Sheet1'!$B17/10000</f>
        <v>23.7989</v>
      </c>
      <c r="L12" s="15">
        <f>'[4]Sheet1'!$C17</f>
        <v>53.339475786706515</v>
      </c>
      <c r="M12" s="18">
        <f t="shared" si="2"/>
        <v>1</v>
      </c>
      <c r="N12" s="16">
        <f>'[4]Sheet1'!$D17/10000</f>
        <v>18.8286</v>
      </c>
      <c r="O12" s="15">
        <f>'[4]Sheet1'!$E17</f>
        <v>88.90750569373239</v>
      </c>
      <c r="P12" s="21">
        <f t="shared" si="3"/>
        <v>1</v>
      </c>
      <c r="Q12" s="22">
        <v>50</v>
      </c>
      <c r="R12" s="253">
        <v>34</v>
      </c>
      <c r="S12" s="23">
        <v>9</v>
      </c>
    </row>
    <row r="13" spans="1:19" s="1" customFormat="1" ht="37.5" customHeight="1">
      <c r="A13" s="17" t="s">
        <v>118</v>
      </c>
      <c r="B13" s="15">
        <f>'[1]Sheet1'!$G$13</f>
        <v>3.3</v>
      </c>
      <c r="C13" s="18">
        <f t="shared" si="0"/>
        <v>11</v>
      </c>
      <c r="D13" s="15">
        <f>'[8]1-11月'!$D15</f>
        <v>9.9</v>
      </c>
      <c r="E13" s="18">
        <f t="shared" si="4"/>
        <v>2</v>
      </c>
      <c r="F13" s="15">
        <f>'[9]1-11月产业增速'!$D15</f>
        <v>19.4</v>
      </c>
      <c r="G13" s="18">
        <f t="shared" si="5"/>
        <v>3</v>
      </c>
      <c r="H13" s="16">
        <f>'[3]Sheet1'!$B12/10000</f>
        <v>128.07916519050323</v>
      </c>
      <c r="I13" s="15">
        <f>'[3]Sheet1'!$C12</f>
        <v>-2.9</v>
      </c>
      <c r="J13" s="18">
        <f t="shared" si="1"/>
        <v>5</v>
      </c>
      <c r="K13" s="16">
        <f>'[4]Sheet1'!$B16/10000</f>
        <v>17.5775</v>
      </c>
      <c r="L13" s="15">
        <f>'[4]Sheet1'!$C16</f>
        <v>10.6338116817724</v>
      </c>
      <c r="M13" s="18">
        <f t="shared" si="2"/>
        <v>3</v>
      </c>
      <c r="N13" s="16">
        <f>'[4]Sheet1'!$D16/10000</f>
        <v>10.64</v>
      </c>
      <c r="O13" s="15">
        <f>'[4]Sheet1'!$E16</f>
        <v>15.67229083318837</v>
      </c>
      <c r="P13" s="21">
        <f t="shared" si="3"/>
        <v>3</v>
      </c>
      <c r="Q13" s="22">
        <v>50</v>
      </c>
      <c r="R13" s="253">
        <v>36</v>
      </c>
      <c r="S13" s="23">
        <v>20</v>
      </c>
    </row>
    <row r="14" spans="1:19" s="1" customFormat="1" ht="37.5" customHeight="1">
      <c r="A14" s="17" t="s">
        <v>119</v>
      </c>
      <c r="B14" s="15">
        <f>'[1]Sheet1'!$G14</f>
        <v>7.5</v>
      </c>
      <c r="C14" s="18">
        <f t="shared" si="0"/>
        <v>3</v>
      </c>
      <c r="D14" s="15">
        <f>'[8]1-11月'!$D16</f>
        <v>8.9</v>
      </c>
      <c r="E14" s="18">
        <f t="shared" si="4"/>
        <v>7</v>
      </c>
      <c r="F14" s="15">
        <f>'[9]1-11月产业增速'!$D16</f>
        <v>12.1</v>
      </c>
      <c r="G14" s="18">
        <f t="shared" si="5"/>
        <v>7</v>
      </c>
      <c r="H14" s="16">
        <f>'[3]Sheet1'!$B13/10000</f>
        <v>108.95081968522365</v>
      </c>
      <c r="I14" s="15">
        <f>'[3]Sheet1'!$C13</f>
        <v>-3.3</v>
      </c>
      <c r="J14" s="18">
        <f t="shared" si="1"/>
        <v>11</v>
      </c>
      <c r="K14" s="16">
        <f>'[4]Sheet1'!$B15/10000</f>
        <v>14.1936</v>
      </c>
      <c r="L14" s="15">
        <f>'[4]Sheet1'!$C15</f>
        <v>-12.127534437393592</v>
      </c>
      <c r="M14" s="18">
        <f t="shared" si="2"/>
        <v>11</v>
      </c>
      <c r="N14" s="16">
        <f>'[4]Sheet1'!$D15/10000</f>
        <v>8.312</v>
      </c>
      <c r="O14" s="15">
        <f>'[4]Sheet1'!$E15</f>
        <v>-8.47830874256772</v>
      </c>
      <c r="P14" s="21">
        <f t="shared" si="3"/>
        <v>9</v>
      </c>
      <c r="Q14" s="22">
        <v>50</v>
      </c>
      <c r="R14" s="253">
        <v>51</v>
      </c>
      <c r="S14" s="23">
        <v>27</v>
      </c>
    </row>
    <row r="15" spans="1:19" s="1" customFormat="1" ht="37.5" customHeight="1">
      <c r="A15" s="17" t="s">
        <v>120</v>
      </c>
      <c r="B15" s="15">
        <f>'[1]Sheet1'!$G15</f>
        <v>3.5</v>
      </c>
      <c r="C15" s="18">
        <f t="shared" si="0"/>
        <v>10</v>
      </c>
      <c r="D15" s="15">
        <f>'[8]1-11月'!$D17</f>
        <v>8.6</v>
      </c>
      <c r="E15" s="18">
        <f t="shared" si="4"/>
        <v>11</v>
      </c>
      <c r="F15" s="15">
        <f>'[9]1-11月产业增速'!$D17</f>
        <v>8</v>
      </c>
      <c r="G15" s="18">
        <f t="shared" si="5"/>
        <v>11</v>
      </c>
      <c r="H15" s="16">
        <f>'[3]Sheet1'!$B14/10000</f>
        <v>83.05200625948518</v>
      </c>
      <c r="I15" s="15">
        <f>'[3]Sheet1'!$C14</f>
        <v>-2.9</v>
      </c>
      <c r="J15" s="18">
        <f t="shared" si="1"/>
        <v>5</v>
      </c>
      <c r="K15" s="16">
        <f>'[4]Sheet1'!$B18/10000</f>
        <v>10.7523</v>
      </c>
      <c r="L15" s="15">
        <f>'[4]Sheet1'!$C18</f>
        <v>-3.116721630534684</v>
      </c>
      <c r="M15" s="18">
        <f t="shared" si="2"/>
        <v>4</v>
      </c>
      <c r="N15" s="16">
        <f>'[4]Sheet1'!$D18/10000</f>
        <v>6.0932</v>
      </c>
      <c r="O15" s="15">
        <f>'[4]Sheet1'!$E18</f>
        <v>2.140642024976941</v>
      </c>
      <c r="P15" s="21">
        <f t="shared" si="3"/>
        <v>5</v>
      </c>
      <c r="Q15" s="22">
        <v>49</v>
      </c>
      <c r="R15" s="253">
        <v>30</v>
      </c>
      <c r="S15" s="23">
        <v>13</v>
      </c>
    </row>
    <row r="16" spans="1:19" s="1" customFormat="1" ht="37.5" customHeight="1">
      <c r="A16" s="17" t="s">
        <v>278</v>
      </c>
      <c r="B16" s="15">
        <f>'[1]Sheet1'!$G16</f>
        <v>8.1</v>
      </c>
      <c r="C16" s="18">
        <f t="shared" si="0"/>
        <v>2</v>
      </c>
      <c r="D16" s="15">
        <f>'[8]1-11月'!$D8</f>
        <v>9.8</v>
      </c>
      <c r="E16" s="18">
        <f t="shared" si="4"/>
        <v>3</v>
      </c>
      <c r="F16" s="15">
        <f>'[9]1-11月产业增速'!$D8</f>
        <v>3.4</v>
      </c>
      <c r="G16" s="18">
        <f t="shared" si="5"/>
        <v>12</v>
      </c>
      <c r="H16" s="16">
        <f>'[3]Sheet1'!$B15/10000</f>
        <v>126.3223826383962</v>
      </c>
      <c r="I16" s="15">
        <f>'[3]Sheet1'!$C15</f>
        <v>-3</v>
      </c>
      <c r="J16" s="18">
        <f t="shared" si="1"/>
        <v>8</v>
      </c>
      <c r="K16" s="16">
        <f>'[4]Sheet1'!$B8/10000</f>
        <v>35.1991</v>
      </c>
      <c r="L16" s="15">
        <f>'[4]Sheet1'!$C8</f>
        <v>-8.823140864078255</v>
      </c>
      <c r="M16" s="18">
        <f t="shared" si="2"/>
        <v>7</v>
      </c>
      <c r="N16" s="16">
        <f>'[4]Sheet1'!$D8/10000</f>
        <v>7.4921</v>
      </c>
      <c r="O16" s="15">
        <f>'[4]Sheet1'!$E8</f>
        <v>-22.488567940573972</v>
      </c>
      <c r="P16" s="21">
        <f t="shared" si="3"/>
        <v>12</v>
      </c>
      <c r="Q16" s="22">
        <v>42</v>
      </c>
      <c r="R16" s="253">
        <v>19</v>
      </c>
      <c r="S16" s="23">
        <v>6</v>
      </c>
    </row>
    <row r="17" spans="1:19" s="1" customFormat="1" ht="37.5" customHeight="1">
      <c r="A17" s="17" t="s">
        <v>279</v>
      </c>
      <c r="B17" s="15">
        <f>'[1]Sheet1'!$G17</f>
        <v>4</v>
      </c>
      <c r="C17" s="18">
        <f t="shared" si="0"/>
        <v>8</v>
      </c>
      <c r="D17" s="15">
        <f>'[8]1-11月'!$D9</f>
        <v>9.7</v>
      </c>
      <c r="E17" s="18">
        <f t="shared" si="4"/>
        <v>4</v>
      </c>
      <c r="F17" s="15">
        <f>'[9]1-11月产业增速'!$D9</f>
        <v>17.7</v>
      </c>
      <c r="G17" s="18">
        <f t="shared" si="5"/>
        <v>4</v>
      </c>
      <c r="H17" s="16">
        <f>'[3]Sheet1'!$B16/10000</f>
        <v>36.95369022738105</v>
      </c>
      <c r="I17" s="15">
        <f>'[3]Sheet1'!$C16</f>
        <v>-3</v>
      </c>
      <c r="J17" s="18">
        <f t="shared" si="1"/>
        <v>8</v>
      </c>
      <c r="K17" s="16">
        <f>'[4]Sheet1'!$B9/10000</f>
        <v>4.5384</v>
      </c>
      <c r="L17" s="15">
        <f>'[4]Sheet1'!$C9</f>
        <v>-19.99576921042889</v>
      </c>
      <c r="M17" s="18">
        <f t="shared" si="2"/>
        <v>12</v>
      </c>
      <c r="N17" s="16">
        <f>'[4]Sheet1'!$D9/10000</f>
        <v>1.5906</v>
      </c>
      <c r="O17" s="15">
        <f>'[4]Sheet1'!$E9</f>
        <v>-22.63618677042801</v>
      </c>
      <c r="P17" s="21">
        <f t="shared" si="3"/>
        <v>13</v>
      </c>
      <c r="Q17" s="22">
        <v>26</v>
      </c>
      <c r="R17" s="253">
        <v>11</v>
      </c>
      <c r="S17" s="23">
        <v>0</v>
      </c>
    </row>
    <row r="18" spans="1:19" s="1" customFormat="1" ht="37.5" customHeight="1">
      <c r="A18" s="17" t="s">
        <v>121</v>
      </c>
      <c r="B18" s="15">
        <f>'[1]Sheet1'!$G18</f>
        <v>6.1</v>
      </c>
      <c r="C18" s="18">
        <f t="shared" si="0"/>
        <v>4</v>
      </c>
      <c r="D18" s="15">
        <f>'[8]1-11月'!$D10</f>
        <v>8.2</v>
      </c>
      <c r="E18" s="18">
        <f t="shared" si="4"/>
        <v>12</v>
      </c>
      <c r="F18" s="15">
        <f>'[9]1-11月产业增速'!$D10</f>
        <v>-16.9</v>
      </c>
      <c r="G18" s="18">
        <f t="shared" si="5"/>
        <v>13</v>
      </c>
      <c r="H18" s="16">
        <f>'[3]Sheet1'!$B17/10000</f>
        <v>16.280290002553897</v>
      </c>
      <c r="I18" s="15">
        <f>'[3]Sheet1'!$C17</f>
        <v>-3.4</v>
      </c>
      <c r="J18" s="18">
        <f t="shared" si="1"/>
        <v>13</v>
      </c>
      <c r="K18" s="16">
        <f>'[4]Sheet1'!$B7/10000</f>
        <v>1.811</v>
      </c>
      <c r="L18" s="15">
        <f>'[4]Sheet1'!$C7</f>
        <v>-9.806265252253596</v>
      </c>
      <c r="M18" s="18">
        <f t="shared" si="2"/>
        <v>8</v>
      </c>
      <c r="N18" s="16">
        <f>'[4]Sheet1'!$D7/10000</f>
        <v>1.1015</v>
      </c>
      <c r="O18" s="15">
        <f>'[4]Sheet1'!$E7</f>
        <v>-3.2668832879599563</v>
      </c>
      <c r="P18" s="21">
        <f t="shared" si="3"/>
        <v>7</v>
      </c>
      <c r="Q18" s="22">
        <v>17</v>
      </c>
      <c r="R18" s="253">
        <v>8</v>
      </c>
      <c r="S18" s="23">
        <v>3</v>
      </c>
    </row>
    <row r="19" spans="1:19" s="1" customFormat="1" ht="37.5" customHeight="1">
      <c r="A19" s="17" t="s">
        <v>280</v>
      </c>
      <c r="B19" s="15">
        <f>'[1]Sheet1'!$G19</f>
        <v>23.1</v>
      </c>
      <c r="C19" s="18">
        <f t="shared" si="0"/>
        <v>1</v>
      </c>
      <c r="D19" s="15">
        <f>'[8]1-11月'!$D11</f>
        <v>19.1</v>
      </c>
      <c r="E19" s="18">
        <f t="shared" si="4"/>
        <v>1</v>
      </c>
      <c r="F19" s="15">
        <f>'[9]1-11月产业增速'!$D11</f>
        <v>26.9</v>
      </c>
      <c r="G19" s="18">
        <f t="shared" si="5"/>
        <v>2</v>
      </c>
      <c r="H19" s="16">
        <f>'[3]Sheet1'!$B18/10000</f>
        <v>26.144958795434473</v>
      </c>
      <c r="I19" s="15">
        <f>'[3]Sheet1'!$C18</f>
        <v>-2.7</v>
      </c>
      <c r="J19" s="18">
        <f t="shared" si="1"/>
        <v>1</v>
      </c>
      <c r="K19" s="16">
        <f>'[4]Sheet1'!$B10/10000</f>
        <v>10.5301</v>
      </c>
      <c r="L19" s="15">
        <f>'[4]Sheet1'!$C10</f>
        <v>27.390515364142274</v>
      </c>
      <c r="M19" s="18">
        <f t="shared" si="2"/>
        <v>2</v>
      </c>
      <c r="N19" s="16">
        <f>'[4]Sheet1'!$D10/10000</f>
        <v>5.298</v>
      </c>
      <c r="O19" s="15">
        <f>'[4]Sheet1'!$E10</f>
        <v>32.74535842249006</v>
      </c>
      <c r="P19" s="21">
        <f t="shared" si="3"/>
        <v>2</v>
      </c>
      <c r="Q19" s="22">
        <v>27</v>
      </c>
      <c r="R19" s="253">
        <v>18</v>
      </c>
      <c r="S19" s="23">
        <v>8</v>
      </c>
    </row>
    <row r="20" spans="1:16" ht="32.25" customHeight="1">
      <c r="A20" s="306" t="s">
        <v>287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</row>
    <row r="21" spans="4:7" ht="15.75">
      <c r="D21" s="6"/>
      <c r="E21" s="6"/>
      <c r="F21" s="6"/>
      <c r="G21" s="6"/>
    </row>
    <row r="22" spans="4:7" ht="15.75">
      <c r="D22" s="6"/>
      <c r="E22" s="6"/>
      <c r="F22" s="6"/>
      <c r="G22" s="6"/>
    </row>
    <row r="23" spans="4:7" ht="15.75">
      <c r="D23" s="6"/>
      <c r="E23" s="6"/>
      <c r="F23" s="6"/>
      <c r="G23" s="6"/>
    </row>
    <row r="24" spans="4:7" ht="15.75">
      <c r="D24" s="6"/>
      <c r="E24" s="6"/>
      <c r="F24" s="6"/>
      <c r="G24" s="6"/>
    </row>
    <row r="25" spans="4:7" ht="15.75">
      <c r="D25" s="6"/>
      <c r="E25" s="6"/>
      <c r="F25" s="6"/>
      <c r="G25" s="6"/>
    </row>
    <row r="26" spans="4:7" ht="15.75">
      <c r="D26" s="6"/>
      <c r="E26" s="6"/>
      <c r="F26" s="6"/>
      <c r="G26" s="6"/>
    </row>
    <row r="27" spans="4:7" ht="15.75">
      <c r="D27" s="6"/>
      <c r="E27" s="6"/>
      <c r="F27" s="6"/>
      <c r="G27" s="6"/>
    </row>
    <row r="28" spans="4:7" ht="15.75">
      <c r="D28" s="6"/>
      <c r="E28" s="6"/>
      <c r="F28" s="6"/>
      <c r="G28" s="6"/>
    </row>
    <row r="29" spans="4:7" ht="15.75">
      <c r="D29" s="6"/>
      <c r="E29" s="6"/>
      <c r="F29" s="6"/>
      <c r="G29" s="6"/>
    </row>
    <row r="30" spans="4:7" ht="15.75">
      <c r="D30" s="6"/>
      <c r="E30" s="6"/>
      <c r="F30" s="6"/>
      <c r="G30" s="6"/>
    </row>
    <row r="31" spans="4:7" ht="15.75">
      <c r="D31" s="6"/>
      <c r="E31" s="6"/>
      <c r="F31" s="6"/>
      <c r="G31" s="6"/>
    </row>
    <row r="32" spans="4:7" ht="15.75">
      <c r="D32" s="6"/>
      <c r="E32" s="6"/>
      <c r="F32" s="6"/>
      <c r="G32" s="6"/>
    </row>
    <row r="33" spans="4:7" ht="15.75">
      <c r="D33" s="6"/>
      <c r="E33" s="6"/>
      <c r="F33" s="6"/>
      <c r="G33" s="6"/>
    </row>
    <row r="34" spans="4:7" ht="15.75">
      <c r="D34" s="6"/>
      <c r="E34" s="6"/>
      <c r="F34" s="6"/>
      <c r="G34" s="6"/>
    </row>
    <row r="35" spans="4:7" ht="15.75">
      <c r="D35" s="6"/>
      <c r="E35" s="6"/>
      <c r="F35" s="6"/>
      <c r="G35" s="6"/>
    </row>
    <row r="36" spans="4:7" ht="15.75">
      <c r="D36" s="6"/>
      <c r="E36" s="6"/>
      <c r="F36" s="6"/>
      <c r="G36" s="6"/>
    </row>
    <row r="37" spans="4:7" ht="15.75">
      <c r="D37" s="6"/>
      <c r="E37" s="6"/>
      <c r="F37" s="6"/>
      <c r="G37" s="6"/>
    </row>
    <row r="38" spans="4:7" ht="15.75">
      <c r="D38" s="6"/>
      <c r="E38" s="6"/>
      <c r="F38" s="6"/>
      <c r="G38" s="6"/>
    </row>
    <row r="39" spans="4:7" ht="15.75">
      <c r="D39" s="6"/>
      <c r="E39" s="6"/>
      <c r="F39" s="6"/>
      <c r="G39" s="6"/>
    </row>
    <row r="40" spans="4:7" ht="15.75">
      <c r="D40" s="6"/>
      <c r="E40" s="6"/>
      <c r="F40" s="6"/>
      <c r="G40" s="6"/>
    </row>
    <row r="41" spans="4:7" ht="15.75">
      <c r="D41" s="6"/>
      <c r="E41" s="6"/>
      <c r="F41" s="6"/>
      <c r="G41" s="6"/>
    </row>
    <row r="42" spans="4:7" ht="15.75">
      <c r="D42" s="6"/>
      <c r="E42" s="6"/>
      <c r="F42" s="6"/>
      <c r="G42" s="6"/>
    </row>
    <row r="43" spans="4:7" ht="15.75">
      <c r="D43" s="6"/>
      <c r="E43" s="6"/>
      <c r="F43" s="6"/>
      <c r="G43" s="6"/>
    </row>
    <row r="44" spans="4:7" ht="15.75">
      <c r="D44" s="6"/>
      <c r="E44" s="6"/>
      <c r="F44" s="6"/>
      <c r="G44" s="6"/>
    </row>
    <row r="45" spans="4:7" ht="15.75">
      <c r="D45" s="6"/>
      <c r="E45" s="6"/>
      <c r="F45" s="6"/>
      <c r="G45" s="6"/>
    </row>
  </sheetData>
  <sheetProtection/>
  <mergeCells count="11">
    <mergeCell ref="K3:M4"/>
    <mergeCell ref="N3:P4"/>
    <mergeCell ref="Q3:S4"/>
    <mergeCell ref="A2:S2"/>
    <mergeCell ref="F3:G3"/>
    <mergeCell ref="F4:G4"/>
    <mergeCell ref="A20:P20"/>
    <mergeCell ref="A3:A4"/>
    <mergeCell ref="B3:C4"/>
    <mergeCell ref="D3:E4"/>
    <mergeCell ref="H3:J4"/>
  </mergeCells>
  <printOptions horizontalCentered="1"/>
  <pageMargins left="0.39" right="0.39" top="0.51" bottom="0.43000000000000005" header="0.47" footer="0.51"/>
  <pageSetup fitToHeight="1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SheetLayoutView="100" zoomScalePageLayoutView="0" workbookViewId="0" topLeftCell="A1">
      <selection activeCell="H11" sqref="H11"/>
    </sheetView>
  </sheetViews>
  <sheetFormatPr defaultColWidth="8.00390625" defaultRowHeight="14.25"/>
  <cols>
    <col min="1" max="1" width="26.75390625" style="196" customWidth="1"/>
    <col min="2" max="2" width="16.00390625" style="197" customWidth="1"/>
    <col min="3" max="3" width="14.75390625" style="197" customWidth="1"/>
    <col min="4" max="4" width="16.50390625" style="198" customWidth="1"/>
    <col min="5" max="15" width="9.00390625" style="196" customWidth="1"/>
    <col min="16" max="111" width="8.00390625" style="196" customWidth="1"/>
    <col min="112" max="133" width="9.00390625" style="196" customWidth="1"/>
    <col min="134" max="16384" width="8.00390625" style="196" customWidth="1"/>
  </cols>
  <sheetData>
    <row r="1" spans="1:4" ht="31.5" customHeight="1">
      <c r="A1" s="266" t="s">
        <v>289</v>
      </c>
      <c r="B1" s="266"/>
      <c r="C1" s="266"/>
      <c r="D1" s="266"/>
    </row>
    <row r="2" spans="1:4" ht="17.25" customHeight="1">
      <c r="A2" s="199"/>
      <c r="B2" s="199"/>
      <c r="C2" s="199"/>
      <c r="D2" s="200"/>
    </row>
    <row r="3" spans="1:4" s="195" customFormat="1" ht="36" customHeight="1">
      <c r="A3" s="201" t="s">
        <v>27</v>
      </c>
      <c r="B3" s="202" t="s">
        <v>28</v>
      </c>
      <c r="C3" s="203" t="s">
        <v>29</v>
      </c>
      <c r="D3" s="204" t="s">
        <v>30</v>
      </c>
    </row>
    <row r="4" spans="1:5" s="195" customFormat="1" ht="22.5" customHeight="1">
      <c r="A4" s="205" t="s">
        <v>31</v>
      </c>
      <c r="B4" s="206" t="s">
        <v>32</v>
      </c>
      <c r="C4" s="267" t="s">
        <v>33</v>
      </c>
      <c r="D4" s="268"/>
      <c r="E4" s="207"/>
    </row>
    <row r="5" spans="1:5" s="195" customFormat="1" ht="22.5" customHeight="1">
      <c r="A5" s="205" t="s">
        <v>34</v>
      </c>
      <c r="B5" s="206" t="s">
        <v>32</v>
      </c>
      <c r="C5" s="269"/>
      <c r="D5" s="270"/>
      <c r="E5" s="207"/>
    </row>
    <row r="6" spans="1:5" s="195" customFormat="1" ht="22.5" customHeight="1">
      <c r="A6" s="205" t="s">
        <v>35</v>
      </c>
      <c r="B6" s="206" t="s">
        <v>32</v>
      </c>
      <c r="C6" s="269"/>
      <c r="D6" s="270"/>
      <c r="E6" s="207"/>
    </row>
    <row r="7" spans="1:5" s="195" customFormat="1" ht="22.5" customHeight="1">
      <c r="A7" s="205" t="s">
        <v>36</v>
      </c>
      <c r="B7" s="206" t="s">
        <v>32</v>
      </c>
      <c r="C7" s="271"/>
      <c r="D7" s="272"/>
      <c r="E7" s="207"/>
    </row>
    <row r="8" spans="1:5" s="195" customFormat="1" ht="22.5" customHeight="1">
      <c r="A8" s="208" t="s">
        <v>37</v>
      </c>
      <c r="B8" s="206" t="s">
        <v>32</v>
      </c>
      <c r="C8" s="209" t="s">
        <v>38</v>
      </c>
      <c r="D8" s="210">
        <v>4.7</v>
      </c>
      <c r="E8" s="207"/>
    </row>
    <row r="9" spans="1:5" s="195" customFormat="1" ht="31.5" customHeight="1">
      <c r="A9" s="211" t="s">
        <v>291</v>
      </c>
      <c r="B9" s="206" t="s">
        <v>32</v>
      </c>
      <c r="C9" s="212">
        <v>213.00195</v>
      </c>
      <c r="D9" s="210">
        <v>8.5</v>
      </c>
      <c r="E9" s="207"/>
    </row>
    <row r="10" spans="1:5" s="195" customFormat="1" ht="22.5" customHeight="1">
      <c r="A10" s="213" t="s">
        <v>39</v>
      </c>
      <c r="B10" s="206" t="s">
        <v>32</v>
      </c>
      <c r="C10" s="209" t="s">
        <v>38</v>
      </c>
      <c r="D10" s="210">
        <v>8.7</v>
      </c>
      <c r="E10" s="207"/>
    </row>
    <row r="11" spans="1:5" s="195" customFormat="1" ht="22.5" customHeight="1">
      <c r="A11" s="213" t="s">
        <v>40</v>
      </c>
      <c r="B11" s="206" t="s">
        <v>32</v>
      </c>
      <c r="C11" s="209" t="s">
        <v>38</v>
      </c>
      <c r="D11" s="210">
        <v>11.8</v>
      </c>
      <c r="E11" s="207"/>
    </row>
    <row r="12" spans="1:5" s="195" customFormat="1" ht="22.5" customHeight="1">
      <c r="A12" s="213" t="s">
        <v>41</v>
      </c>
      <c r="B12" s="206" t="s">
        <v>32</v>
      </c>
      <c r="C12" s="240">
        <v>206.2023</v>
      </c>
      <c r="D12" s="241">
        <v>13.15</v>
      </c>
      <c r="E12" s="207"/>
    </row>
    <row r="13" spans="1:5" s="195" customFormat="1" ht="22.5" customHeight="1">
      <c r="A13" s="213" t="s">
        <v>42</v>
      </c>
      <c r="B13" s="206" t="s">
        <v>43</v>
      </c>
      <c r="C13" s="242">
        <v>545.944</v>
      </c>
      <c r="D13" s="241">
        <v>1.07</v>
      </c>
      <c r="E13" s="207"/>
    </row>
    <row r="14" spans="1:5" s="195" customFormat="1" ht="22.5" customHeight="1">
      <c r="A14" s="213" t="s">
        <v>44</v>
      </c>
      <c r="B14" s="206" t="s">
        <v>32</v>
      </c>
      <c r="C14" s="243">
        <v>320.3771</v>
      </c>
      <c r="D14" s="241">
        <v>0.64</v>
      </c>
      <c r="E14" s="207"/>
    </row>
    <row r="15" spans="1:5" s="195" customFormat="1" ht="22.5" customHeight="1">
      <c r="A15" s="215" t="s">
        <v>45</v>
      </c>
      <c r="B15" s="206" t="s">
        <v>32</v>
      </c>
      <c r="C15" s="216">
        <v>1409.1137201727383</v>
      </c>
      <c r="D15" s="210">
        <v>-3</v>
      </c>
      <c r="E15" s="207"/>
    </row>
    <row r="16" spans="1:5" s="195" customFormat="1" ht="22.5" customHeight="1">
      <c r="A16" s="213" t="s">
        <v>46</v>
      </c>
      <c r="B16" s="206" t="s">
        <v>32</v>
      </c>
      <c r="C16" s="212">
        <v>376.2277</v>
      </c>
      <c r="D16" s="210">
        <v>19</v>
      </c>
      <c r="E16" s="207"/>
    </row>
    <row r="17" spans="1:5" s="195" customFormat="1" ht="22.5" customHeight="1">
      <c r="A17" s="213" t="s">
        <v>47</v>
      </c>
      <c r="B17" s="206" t="s">
        <v>32</v>
      </c>
      <c r="C17" s="212">
        <v>163.8019</v>
      </c>
      <c r="D17" s="210">
        <v>-12</v>
      </c>
      <c r="E17" s="207"/>
    </row>
    <row r="18" spans="1:5" s="195" customFormat="1" ht="22.5" customHeight="1">
      <c r="A18" s="213" t="s">
        <v>48</v>
      </c>
      <c r="B18" s="206" t="s">
        <v>32</v>
      </c>
      <c r="C18" s="212">
        <v>212.4258</v>
      </c>
      <c r="D18" s="217">
        <v>63.3</v>
      </c>
      <c r="E18" s="207"/>
    </row>
    <row r="19" spans="1:5" s="195" customFormat="1" ht="22.5" customHeight="1">
      <c r="A19" s="213" t="s">
        <v>49</v>
      </c>
      <c r="B19" s="206" t="s">
        <v>32</v>
      </c>
      <c r="C19" s="218">
        <v>803.1</v>
      </c>
      <c r="D19" s="217">
        <v>18</v>
      </c>
      <c r="E19" s="207"/>
    </row>
    <row r="20" spans="1:5" s="195" customFormat="1" ht="22.5" customHeight="1">
      <c r="A20" s="213" t="s">
        <v>50</v>
      </c>
      <c r="B20" s="206" t="s">
        <v>51</v>
      </c>
      <c r="C20" s="219">
        <v>6.8398</v>
      </c>
      <c r="D20" s="217">
        <v>14.2</v>
      </c>
      <c r="E20" s="207"/>
    </row>
    <row r="21" spans="1:5" s="195" customFormat="1" ht="22.5" customHeight="1">
      <c r="A21" s="208" t="s">
        <v>52</v>
      </c>
      <c r="B21" s="206" t="s">
        <v>32</v>
      </c>
      <c r="C21" s="214">
        <v>289.8452</v>
      </c>
      <c r="D21" s="210">
        <v>-5.8</v>
      </c>
      <c r="E21" s="207"/>
    </row>
    <row r="22" spans="1:5" s="195" customFormat="1" ht="22.5" customHeight="1">
      <c r="A22" s="208" t="s">
        <v>53</v>
      </c>
      <c r="B22" s="206" t="s">
        <v>32</v>
      </c>
      <c r="C22" s="214">
        <v>126.2248</v>
      </c>
      <c r="D22" s="210">
        <v>-2.9</v>
      </c>
      <c r="E22" s="207"/>
    </row>
    <row r="23" spans="1:5" s="195" customFormat="1" ht="22.5" customHeight="1">
      <c r="A23" s="208" t="s">
        <v>54</v>
      </c>
      <c r="B23" s="206" t="s">
        <v>32</v>
      </c>
      <c r="C23" s="214">
        <v>445.7127</v>
      </c>
      <c r="D23" s="210">
        <v>-8</v>
      </c>
      <c r="E23" s="207"/>
    </row>
    <row r="24" spans="1:5" s="195" customFormat="1" ht="22.5" customHeight="1">
      <c r="A24" s="213" t="s">
        <v>55</v>
      </c>
      <c r="B24" s="206" t="s">
        <v>32</v>
      </c>
      <c r="C24" s="214">
        <v>3038.8944571075</v>
      </c>
      <c r="D24" s="210">
        <v>9.133142361427076</v>
      </c>
      <c r="E24" s="207"/>
    </row>
    <row r="25" spans="1:5" s="195" customFormat="1" ht="22.5" customHeight="1">
      <c r="A25" s="213" t="s">
        <v>56</v>
      </c>
      <c r="B25" s="206" t="s">
        <v>32</v>
      </c>
      <c r="C25" s="214">
        <v>2422.7612797922</v>
      </c>
      <c r="D25" s="210">
        <v>22.402550567532614</v>
      </c>
      <c r="E25" s="207"/>
    </row>
    <row r="26" spans="1:5" s="195" customFormat="1" ht="22.5" customHeight="1">
      <c r="A26" s="213" t="s">
        <v>57</v>
      </c>
      <c r="B26" s="206" t="s">
        <v>5</v>
      </c>
      <c r="C26" s="220" t="s">
        <v>38</v>
      </c>
      <c r="D26" s="221">
        <v>101.9</v>
      </c>
      <c r="E26" s="207"/>
    </row>
    <row r="27" spans="1:5" s="195" customFormat="1" ht="22.5" customHeight="1">
      <c r="A27" s="208" t="s">
        <v>58</v>
      </c>
      <c r="B27" s="206" t="s">
        <v>59</v>
      </c>
      <c r="C27" s="214">
        <v>143.48293</v>
      </c>
      <c r="D27" s="210">
        <v>1.6</v>
      </c>
      <c r="E27" s="207"/>
    </row>
    <row r="28" spans="1:5" s="195" customFormat="1" ht="22.5" customHeight="1">
      <c r="A28" s="208" t="s">
        <v>60</v>
      </c>
      <c r="B28" s="206" t="s">
        <v>59</v>
      </c>
      <c r="C28" s="222">
        <v>77.301662</v>
      </c>
      <c r="D28" s="223">
        <v>4.1</v>
      </c>
      <c r="E28" s="207"/>
    </row>
    <row r="29" spans="1:5" s="195" customFormat="1" ht="22.5" customHeight="1">
      <c r="A29" s="213" t="s">
        <v>61</v>
      </c>
      <c r="B29" s="206" t="s">
        <v>62</v>
      </c>
      <c r="C29" s="273" t="s">
        <v>33</v>
      </c>
      <c r="D29" s="274"/>
      <c r="E29" s="207"/>
    </row>
    <row r="30" spans="1:5" s="195" customFormat="1" ht="22.5" customHeight="1">
      <c r="A30" s="215" t="s">
        <v>63</v>
      </c>
      <c r="B30" s="206" t="s">
        <v>62</v>
      </c>
      <c r="C30" s="275"/>
      <c r="D30" s="276"/>
      <c r="E30" s="207"/>
    </row>
    <row r="31" spans="1:5" s="195" customFormat="1" ht="22.5" customHeight="1">
      <c r="A31" s="215" t="s">
        <v>64</v>
      </c>
      <c r="B31" s="206" t="s">
        <v>62</v>
      </c>
      <c r="C31" s="277"/>
      <c r="D31" s="278"/>
      <c r="E31" s="207"/>
    </row>
  </sheetData>
  <sheetProtection/>
  <mergeCells count="3">
    <mergeCell ref="A1:D1"/>
    <mergeCell ref="C4:D7"/>
    <mergeCell ref="C29:D31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39.75390625" style="0" customWidth="1"/>
    <col min="2" max="2" width="15.875" style="0" customWidth="1"/>
    <col min="3" max="3" width="10.125" style="0" customWidth="1"/>
    <col min="4" max="4" width="6.875" style="55" customWidth="1"/>
  </cols>
  <sheetData>
    <row r="1" spans="1:4" ht="24.75">
      <c r="A1" s="279" t="s">
        <v>65</v>
      </c>
      <c r="B1" s="279"/>
      <c r="C1" s="191"/>
      <c r="D1" s="191"/>
    </row>
    <row r="2" spans="1:4" ht="15.75">
      <c r="A2" s="192"/>
      <c r="B2" s="192"/>
      <c r="D2"/>
    </row>
    <row r="3" spans="1:2" ht="24" customHeight="1">
      <c r="A3" s="170" t="s">
        <v>66</v>
      </c>
      <c r="B3" s="193" t="s">
        <v>67</v>
      </c>
    </row>
    <row r="4" spans="1:2" ht="24" customHeight="1">
      <c r="A4" s="194" t="s">
        <v>68</v>
      </c>
      <c r="B4" s="173">
        <f>'[1]Sheet1'!$G$22</f>
        <v>4.7</v>
      </c>
    </row>
    <row r="5" spans="1:2" ht="24" customHeight="1">
      <c r="A5" s="135" t="s">
        <v>69</v>
      </c>
      <c r="B5" s="186">
        <f>'[1]Sheet1'!G23</f>
        <v>-3.6</v>
      </c>
    </row>
    <row r="6" spans="1:2" ht="24" customHeight="1">
      <c r="A6" s="135" t="s">
        <v>70</v>
      </c>
      <c r="B6" s="186">
        <f>'[1]Sheet1'!G24</f>
        <v>5.3</v>
      </c>
    </row>
    <row r="7" spans="1:2" ht="24" customHeight="1">
      <c r="A7" s="135" t="s">
        <v>71</v>
      </c>
      <c r="B7" s="186">
        <f>'[1]Sheet1'!G25</f>
        <v>-2.872061044727701</v>
      </c>
    </row>
    <row r="8" spans="1:2" ht="24" customHeight="1">
      <c r="A8" s="135" t="s">
        <v>72</v>
      </c>
      <c r="B8" s="186">
        <f>'[1]Sheet1'!G26</f>
        <v>-3.186296927618187</v>
      </c>
    </row>
    <row r="9" spans="1:2" ht="24" customHeight="1">
      <c r="A9" s="135" t="s">
        <v>73</v>
      </c>
      <c r="B9" s="186">
        <f>'[1]Sheet1'!G27</f>
        <v>-1.8017538139963278</v>
      </c>
    </row>
    <row r="10" spans="1:2" ht="24" customHeight="1">
      <c r="A10" s="135" t="s">
        <v>74</v>
      </c>
      <c r="B10" s="186">
        <f>'[1]Sheet1'!G28</f>
        <v>7.285185238308188</v>
      </c>
    </row>
    <row r="11" spans="1:2" ht="24" customHeight="1">
      <c r="A11" s="135" t="s">
        <v>75</v>
      </c>
      <c r="B11" s="186">
        <f>'[1]Sheet1'!G29</f>
        <v>-5.723256975665464</v>
      </c>
    </row>
    <row r="12" spans="1:2" ht="24" customHeight="1">
      <c r="A12" s="135" t="s">
        <v>76</v>
      </c>
      <c r="B12" s="186">
        <f>'[1]Sheet1'!G30</f>
        <v>7.9</v>
      </c>
    </row>
    <row r="13" spans="1:2" ht="24" customHeight="1">
      <c r="A13" s="135" t="s">
        <v>77</v>
      </c>
      <c r="B13" s="186">
        <f>'[1]Sheet1'!G31</f>
        <v>-4.229215857915975</v>
      </c>
    </row>
    <row r="14" spans="1:2" ht="24" customHeight="1">
      <c r="A14" s="135" t="s">
        <v>78</v>
      </c>
      <c r="B14" s="186">
        <f>'[1]Sheet1'!G32</f>
        <v>6.7</v>
      </c>
    </row>
    <row r="15" spans="1:2" ht="24" customHeight="1">
      <c r="A15" s="135" t="s">
        <v>79</v>
      </c>
      <c r="B15" s="186">
        <f>'[1]Sheet1'!G33</f>
        <v>12.5</v>
      </c>
    </row>
    <row r="16" spans="1:2" ht="24" customHeight="1">
      <c r="A16" s="140" t="s">
        <v>80</v>
      </c>
      <c r="B16" s="190">
        <f>'[1]Sheet1'!G34</f>
        <v>9.4</v>
      </c>
    </row>
  </sheetData>
  <sheetProtection/>
  <mergeCells count="1">
    <mergeCell ref="A1:B1"/>
  </mergeCells>
  <printOptions horizontalCentered="1"/>
  <pageMargins left="0.75" right="0.75" top="0.59" bottom="0.47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34.50390625" style="181" customWidth="1"/>
    <col min="2" max="2" width="13.50390625" style="0" customWidth="1"/>
  </cols>
  <sheetData>
    <row r="1" spans="1:2" s="177" customFormat="1" ht="24.75">
      <c r="A1" s="280" t="s">
        <v>81</v>
      </c>
      <c r="B1" s="280"/>
    </row>
    <row r="2" spans="1:2" s="177" customFormat="1" ht="19.5">
      <c r="A2" s="182"/>
      <c r="B2" s="183"/>
    </row>
    <row r="3" spans="1:2" s="178" customFormat="1" ht="29.25" customHeight="1">
      <c r="A3" s="184" t="s">
        <v>82</v>
      </c>
      <c r="B3" s="185" t="s">
        <v>83</v>
      </c>
    </row>
    <row r="4" spans="1:2" s="179" customFormat="1" ht="29.25" customHeight="1">
      <c r="A4" s="184" t="s">
        <v>84</v>
      </c>
      <c r="B4" s="186">
        <f>'[1]Sheet1'!G38</f>
        <v>4.7</v>
      </c>
    </row>
    <row r="5" spans="1:2" s="165" customFormat="1" ht="29.25" customHeight="1">
      <c r="A5" s="187" t="s">
        <v>85</v>
      </c>
      <c r="B5" s="186">
        <f>'[1]Sheet1'!G39</f>
        <v>1.5</v>
      </c>
    </row>
    <row r="6" spans="1:2" s="165" customFormat="1" ht="29.25" customHeight="1">
      <c r="A6" s="187" t="s">
        <v>86</v>
      </c>
      <c r="B6" s="186">
        <f>'[1]Sheet1'!G40</f>
        <v>9</v>
      </c>
    </row>
    <row r="7" spans="1:2" s="165" customFormat="1" ht="29.25" customHeight="1">
      <c r="A7" s="187" t="s">
        <v>87</v>
      </c>
      <c r="B7" s="186">
        <f>'[1]Sheet1'!G41</f>
        <v>-1.6</v>
      </c>
    </row>
    <row r="8" spans="1:2" s="165" customFormat="1" ht="29.25" customHeight="1">
      <c r="A8" s="187" t="s">
        <v>88</v>
      </c>
      <c r="B8" s="186">
        <f>'[1]Sheet1'!G42</f>
        <v>7.2</v>
      </c>
    </row>
    <row r="9" spans="1:2" s="165" customFormat="1" ht="29.25" customHeight="1">
      <c r="A9" s="187" t="s">
        <v>89</v>
      </c>
      <c r="B9" s="186">
        <f>'[1]Sheet1'!G43</f>
        <v>15.1</v>
      </c>
    </row>
    <row r="10" spans="1:2" s="180" customFormat="1" ht="29.25" customHeight="1">
      <c r="A10" s="188" t="s">
        <v>90</v>
      </c>
      <c r="B10" s="186">
        <f>'[1]Sheet1'!G44</f>
        <v>-5.8</v>
      </c>
    </row>
    <row r="11" spans="1:2" s="180" customFormat="1" ht="29.25" customHeight="1">
      <c r="A11" s="188" t="s">
        <v>91</v>
      </c>
      <c r="B11" s="186">
        <f>'[1]Sheet1'!G45</f>
        <v>6.5</v>
      </c>
    </row>
    <row r="12" spans="1:2" s="180" customFormat="1" ht="29.25" customHeight="1">
      <c r="A12" s="188" t="s">
        <v>92</v>
      </c>
      <c r="B12" s="186">
        <f>'[1]Sheet1'!G46</f>
        <v>5.4</v>
      </c>
    </row>
    <row r="13" spans="1:2" s="180" customFormat="1" ht="29.25" customHeight="1">
      <c r="A13" s="188" t="s">
        <v>93</v>
      </c>
      <c r="B13" s="186">
        <f>'[1]Sheet1'!G47</f>
        <v>-5.1</v>
      </c>
    </row>
    <row r="14" spans="1:2" s="180" customFormat="1" ht="29.25" customHeight="1">
      <c r="A14" s="189" t="s">
        <v>94</v>
      </c>
      <c r="B14" s="190">
        <f>'[1]Sheet1'!G48</f>
        <v>29.3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40.50390625" style="167" customWidth="1"/>
    <col min="2" max="2" width="15.50390625" style="0" customWidth="1"/>
  </cols>
  <sheetData>
    <row r="1" spans="1:2" ht="24.75">
      <c r="A1" s="281" t="s">
        <v>95</v>
      </c>
      <c r="B1" s="281"/>
    </row>
    <row r="2" spans="1:2" ht="19.5">
      <c r="A2" s="168"/>
      <c r="B2" s="169"/>
    </row>
    <row r="3" spans="1:2" s="165" customFormat="1" ht="30.75" customHeight="1">
      <c r="A3" s="170" t="s">
        <v>66</v>
      </c>
      <c r="B3" s="171" t="s">
        <v>67</v>
      </c>
    </row>
    <row r="4" spans="1:3" ht="33.75" customHeight="1">
      <c r="A4" s="172" t="s">
        <v>96</v>
      </c>
      <c r="B4" s="173">
        <f>'[1]Sheet1'!G52</f>
        <v>4</v>
      </c>
      <c r="C4" s="26"/>
    </row>
    <row r="5" spans="1:3" ht="33.75" customHeight="1">
      <c r="A5" s="174" t="s">
        <v>97</v>
      </c>
      <c r="B5" s="175">
        <f>'[1]Sheet1'!G53</f>
        <v>8.6</v>
      </c>
      <c r="C5" s="26"/>
    </row>
    <row r="6" spans="1:3" ht="33.75" customHeight="1">
      <c r="A6" s="174" t="s">
        <v>98</v>
      </c>
      <c r="B6" s="175">
        <f>'[1]Sheet1'!G54</f>
        <v>1</v>
      </c>
      <c r="C6" s="26"/>
    </row>
    <row r="7" spans="1:3" ht="33.75" customHeight="1">
      <c r="A7" s="174" t="s">
        <v>99</v>
      </c>
      <c r="B7" s="175">
        <f>'[1]Sheet1'!G55</f>
        <v>9.7</v>
      </c>
      <c r="C7" s="26"/>
    </row>
    <row r="8" spans="1:3" ht="33.75" customHeight="1">
      <c r="A8" s="174" t="s">
        <v>100</v>
      </c>
      <c r="B8" s="175">
        <f>'[1]Sheet1'!G56</f>
        <v>5</v>
      </c>
      <c r="C8" s="26"/>
    </row>
    <row r="9" spans="1:3" ht="33.75" customHeight="1">
      <c r="A9" s="174" t="s">
        <v>101</v>
      </c>
      <c r="B9" s="175">
        <f>'[1]Sheet1'!G57</f>
        <v>4</v>
      </c>
      <c r="C9" s="26"/>
    </row>
    <row r="10" spans="1:3" ht="33.75" customHeight="1">
      <c r="A10" s="174" t="s">
        <v>102</v>
      </c>
      <c r="B10" s="175">
        <f>'[1]Sheet1'!G58</f>
        <v>-1.9</v>
      </c>
      <c r="C10" s="26"/>
    </row>
    <row r="11" spans="1:3" ht="33.75" customHeight="1">
      <c r="A11" s="174" t="s">
        <v>103</v>
      </c>
      <c r="B11" s="175">
        <f>'[1]Sheet1'!G59</f>
        <v>0.2</v>
      </c>
      <c r="C11" s="26"/>
    </row>
    <row r="12" spans="1:3" ht="33.75" customHeight="1">
      <c r="A12" s="174" t="s">
        <v>104</v>
      </c>
      <c r="B12" s="175">
        <f>'[1]Sheet1'!G60</f>
        <v>6.1</v>
      </c>
      <c r="C12" s="26"/>
    </row>
    <row r="13" spans="1:3" ht="33.75" customHeight="1">
      <c r="A13" s="174" t="s">
        <v>105</v>
      </c>
      <c r="B13" s="175">
        <f>'[1]Sheet1'!G61</f>
        <v>0.9</v>
      </c>
      <c r="C13" s="26"/>
    </row>
    <row r="14" spans="1:2" ht="33.75" customHeight="1">
      <c r="A14" s="176" t="s">
        <v>106</v>
      </c>
      <c r="B14" s="175">
        <f>'[1]Sheet1'!G62</f>
        <v>25.1</v>
      </c>
    </row>
    <row r="15" spans="1:2" s="166" customFormat="1" ht="10.5">
      <c r="A15" s="282"/>
      <c r="B15" s="282"/>
    </row>
  </sheetData>
  <sheetProtection/>
  <mergeCells count="2">
    <mergeCell ref="A1:B1"/>
    <mergeCell ref="A15:B1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:F1"/>
    </sheetView>
  </sheetViews>
  <sheetFormatPr defaultColWidth="7.875" defaultRowHeight="14.25"/>
  <cols>
    <col min="1" max="1" width="20.50390625" style="152" customWidth="1"/>
    <col min="2" max="2" width="12.875" style="152" customWidth="1"/>
    <col min="3" max="3" width="11.25390625" style="152" customWidth="1"/>
    <col min="4" max="4" width="15.125" style="152" customWidth="1"/>
    <col min="5" max="5" width="9.75390625" style="152" customWidth="1"/>
    <col min="6" max="6" width="9.75390625" style="152" bestFit="1" customWidth="1"/>
    <col min="7" max="16384" width="7.875" style="152" customWidth="1"/>
  </cols>
  <sheetData>
    <row r="1" spans="1:6" ht="25.5" customHeight="1">
      <c r="A1" s="283" t="s">
        <v>107</v>
      </c>
      <c r="B1" s="283"/>
      <c r="C1" s="283"/>
      <c r="D1" s="283"/>
      <c r="E1" s="283"/>
      <c r="F1" s="283"/>
    </row>
    <row r="2" spans="1:6" ht="15.75">
      <c r="A2" s="153"/>
      <c r="B2" s="153"/>
      <c r="C2" s="153"/>
      <c r="D2" s="284"/>
      <c r="E2" s="284"/>
      <c r="F2" s="153"/>
    </row>
    <row r="3" spans="1:6" s="150" customFormat="1" ht="28.5" customHeight="1">
      <c r="A3" s="289"/>
      <c r="B3" s="285" t="s">
        <v>58</v>
      </c>
      <c r="C3" s="286"/>
      <c r="D3" s="285" t="s">
        <v>108</v>
      </c>
      <c r="E3" s="286"/>
      <c r="F3" s="154"/>
    </row>
    <row r="4" spans="1:6" s="151" customFormat="1" ht="30" customHeight="1">
      <c r="A4" s="289"/>
      <c r="B4" s="155" t="s">
        <v>109</v>
      </c>
      <c r="C4" s="155" t="s">
        <v>30</v>
      </c>
      <c r="D4" s="155" t="s">
        <v>109</v>
      </c>
      <c r="E4" s="155" t="s">
        <v>30</v>
      </c>
      <c r="F4" s="154"/>
    </row>
    <row r="5" spans="1:7" s="151" customFormat="1" ht="27.75" customHeight="1">
      <c r="A5" s="156" t="s">
        <v>110</v>
      </c>
      <c r="B5" s="157">
        <f>'[2]Sheet1'!$B7</f>
        <v>1434829.3049</v>
      </c>
      <c r="C5" s="158">
        <f>'[2]Sheet1'!$D7</f>
        <v>1.62</v>
      </c>
      <c r="D5" s="159">
        <f>'[2]Sheet1'!$E7</f>
        <v>773016.6191</v>
      </c>
      <c r="E5" s="160">
        <f>'[2]Sheet1'!$G7</f>
        <v>4.08</v>
      </c>
      <c r="F5" s="161"/>
      <c r="G5" s="162"/>
    </row>
    <row r="6" spans="1:8" s="150" customFormat="1" ht="27.75" customHeight="1">
      <c r="A6" s="163" t="s">
        <v>111</v>
      </c>
      <c r="B6" s="157">
        <f>'[2]Sheet1'!$B8</f>
        <v>59690.3896</v>
      </c>
      <c r="C6" s="158">
        <f>'[2]Sheet1'!$D8</f>
        <v>-21.8216688045116</v>
      </c>
      <c r="D6" s="159">
        <f>'[2]Sheet1'!$E8</f>
        <v>59690.3896</v>
      </c>
      <c r="E6" s="160">
        <f>'[2]Sheet1'!$G8</f>
        <v>-21.8216688045116</v>
      </c>
      <c r="F6" s="161"/>
      <c r="G6" s="162"/>
      <c r="H6" s="151"/>
    </row>
    <row r="7" spans="1:8" s="150" customFormat="1" ht="27.75" customHeight="1">
      <c r="A7" s="163" t="s">
        <v>112</v>
      </c>
      <c r="B7" s="157">
        <f>'[2]Sheet1'!$B9</f>
        <v>617266.7534</v>
      </c>
      <c r="C7" s="158">
        <f>'[2]Sheet1'!$D9</f>
        <v>-3.21270999596295</v>
      </c>
      <c r="D7" s="159">
        <f>'[2]Sheet1'!$E9</f>
        <v>404378.3009</v>
      </c>
      <c r="E7" s="160">
        <f>'[2]Sheet1'!$G9</f>
        <v>1.69103826439614</v>
      </c>
      <c r="F7" s="161"/>
      <c r="G7" s="162"/>
      <c r="H7" s="151"/>
    </row>
    <row r="8" spans="1:8" s="150" customFormat="1" ht="27.75" customHeight="1">
      <c r="A8" s="163" t="s">
        <v>113</v>
      </c>
      <c r="B8" s="157">
        <f>'[2]Sheet1'!$B10</f>
        <v>55988.5139</v>
      </c>
      <c r="C8" s="158">
        <f>'[2]Sheet1'!$D10</f>
        <v>42.4119985458787</v>
      </c>
      <c r="D8" s="159">
        <f>'[2]Sheet1'!$E10</f>
        <v>34503.9914</v>
      </c>
      <c r="E8" s="160">
        <f>'[2]Sheet1'!$G10</f>
        <v>70.687930161431</v>
      </c>
      <c r="F8" s="161"/>
      <c r="G8" s="162"/>
      <c r="H8" s="151"/>
    </row>
    <row r="9" spans="1:8" s="150" customFormat="1" ht="27.75" customHeight="1">
      <c r="A9" s="163" t="s">
        <v>114</v>
      </c>
      <c r="B9" s="157">
        <f>'[2]Sheet1'!$B11</f>
        <v>31020.3169</v>
      </c>
      <c r="C9" s="158">
        <f>'[2]Sheet1'!$D11</f>
        <v>2.02420566975148</v>
      </c>
      <c r="D9" s="159">
        <f>'[2]Sheet1'!$E11</f>
        <v>7653.2246</v>
      </c>
      <c r="E9" s="160">
        <f>'[2]Sheet1'!$G11</f>
        <v>8.38550026123353</v>
      </c>
      <c r="F9" s="161"/>
      <c r="G9" s="162"/>
      <c r="H9" s="151"/>
    </row>
    <row r="10" spans="1:8" s="150" customFormat="1" ht="27.75" customHeight="1">
      <c r="A10" s="163" t="s">
        <v>115</v>
      </c>
      <c r="B10" s="157">
        <f>'[2]Sheet1'!$B12</f>
        <v>102441.872</v>
      </c>
      <c r="C10" s="158">
        <f>'[2]Sheet1'!$D12</f>
        <v>5.66966825343629</v>
      </c>
      <c r="D10" s="159">
        <f>'[2]Sheet1'!$E12</f>
        <v>49415.5602</v>
      </c>
      <c r="E10" s="160">
        <f>'[2]Sheet1'!$G12</f>
        <v>8.21736644856557</v>
      </c>
      <c r="F10" s="161"/>
      <c r="G10" s="162"/>
      <c r="H10" s="151"/>
    </row>
    <row r="11" spans="1:8" s="150" customFormat="1" ht="27.75" customHeight="1">
      <c r="A11" s="163" t="s">
        <v>116</v>
      </c>
      <c r="B11" s="157">
        <f>'[2]Sheet1'!$B13</f>
        <v>77163.8587</v>
      </c>
      <c r="C11" s="158">
        <f>'[2]Sheet1'!$D13</f>
        <v>5.18955638809341</v>
      </c>
      <c r="D11" s="159">
        <f>'[2]Sheet1'!$E13</f>
        <v>21074.3387</v>
      </c>
      <c r="E11" s="160">
        <f>'[2]Sheet1'!$G13</f>
        <v>9.62779703423653</v>
      </c>
      <c r="F11" s="161"/>
      <c r="G11" s="162"/>
      <c r="H11" s="151"/>
    </row>
    <row r="12" spans="1:8" s="150" customFormat="1" ht="27.75" customHeight="1">
      <c r="A12" s="163" t="s">
        <v>117</v>
      </c>
      <c r="B12" s="157">
        <f>'[2]Sheet1'!$B14</f>
        <v>98279.6501</v>
      </c>
      <c r="C12" s="158">
        <f>'[2]Sheet1'!$D14</f>
        <v>5.4259321512414</v>
      </c>
      <c r="D12" s="159">
        <f>'[2]Sheet1'!$E14</f>
        <v>24171.6369</v>
      </c>
      <c r="E12" s="160">
        <f>'[2]Sheet1'!$G14</f>
        <v>13.3164075931459</v>
      </c>
      <c r="F12" s="161"/>
      <c r="G12" s="162"/>
      <c r="H12" s="151"/>
    </row>
    <row r="13" spans="1:8" s="150" customFormat="1" ht="27.75" customHeight="1">
      <c r="A13" s="163" t="s">
        <v>118</v>
      </c>
      <c r="B13" s="157">
        <f>'[2]Sheet1'!$B15</f>
        <v>161620.8955</v>
      </c>
      <c r="C13" s="158">
        <f>'[2]Sheet1'!$D15</f>
        <v>8.5147817732025</v>
      </c>
      <c r="D13" s="159">
        <f>'[2]Sheet1'!$E15</f>
        <v>64767.0589</v>
      </c>
      <c r="E13" s="160">
        <f>'[2]Sheet1'!$G15</f>
        <v>6.94748436791306</v>
      </c>
      <c r="F13" s="161"/>
      <c r="G13" s="162"/>
      <c r="H13" s="151"/>
    </row>
    <row r="14" spans="1:8" s="150" customFormat="1" ht="27.75" customHeight="1">
      <c r="A14" s="163" t="s">
        <v>119</v>
      </c>
      <c r="B14" s="157">
        <f>'[2]Sheet1'!$B16</f>
        <v>112504.8905</v>
      </c>
      <c r="C14" s="158">
        <f>'[2]Sheet1'!$D16</f>
        <v>9.10484741172074</v>
      </c>
      <c r="D14" s="159">
        <f>'[2]Sheet1'!$E16</f>
        <v>43391.5713</v>
      </c>
      <c r="E14" s="160">
        <f>'[2]Sheet1'!$G16</f>
        <v>23.0410035898685</v>
      </c>
      <c r="F14" s="161"/>
      <c r="G14" s="162"/>
      <c r="H14" s="151"/>
    </row>
    <row r="15" spans="1:8" s="150" customFormat="1" ht="27.75" customHeight="1">
      <c r="A15" s="163" t="s">
        <v>120</v>
      </c>
      <c r="B15" s="157">
        <f>'[2]Sheet1'!$B17</f>
        <v>97556.316</v>
      </c>
      <c r="C15" s="158">
        <f>'[2]Sheet1'!$D17</f>
        <v>-0.0923384016422586</v>
      </c>
      <c r="D15" s="159">
        <f>'[2]Sheet1'!$E17</f>
        <v>55400.9503</v>
      </c>
      <c r="E15" s="160">
        <f>'[2]Sheet1'!$G17</f>
        <v>0.375684523475467</v>
      </c>
      <c r="F15" s="161"/>
      <c r="G15" s="162"/>
      <c r="H15" s="151"/>
    </row>
    <row r="16" spans="1:8" s="150" customFormat="1" ht="27.75" customHeight="1">
      <c r="A16" s="163" t="s">
        <v>121</v>
      </c>
      <c r="B16" s="157">
        <f>'[2]Sheet1'!$B18</f>
        <v>15595.0482</v>
      </c>
      <c r="C16" s="158">
        <f>'[2]Sheet1'!$D18</f>
        <v>4.85246567458903</v>
      </c>
      <c r="D16" s="159">
        <f>'[2]Sheet1'!$E18</f>
        <v>4667.955</v>
      </c>
      <c r="E16" s="160">
        <f>'[2]Sheet1'!$G18</f>
        <v>10.6408828260514</v>
      </c>
      <c r="F16" s="161"/>
      <c r="G16" s="162"/>
      <c r="H16" s="151"/>
    </row>
    <row r="17" spans="1:8" s="150" customFormat="1" ht="27.75" customHeight="1">
      <c r="A17" s="164" t="s">
        <v>292</v>
      </c>
      <c r="B17" s="255">
        <v>3021.01</v>
      </c>
      <c r="C17" s="254" t="s">
        <v>281</v>
      </c>
      <c r="D17" s="255">
        <v>3901.6413</v>
      </c>
      <c r="E17" s="254" t="s">
        <v>281</v>
      </c>
      <c r="F17" s="161"/>
      <c r="G17" s="162"/>
      <c r="H17" s="151"/>
    </row>
    <row r="18" spans="1:6" ht="15.75">
      <c r="A18" s="287" t="s">
        <v>122</v>
      </c>
      <c r="B18" s="287"/>
      <c r="C18" s="287"/>
      <c r="D18" s="288"/>
      <c r="E18" s="288"/>
      <c r="F18" s="288"/>
    </row>
  </sheetData>
  <sheetProtection/>
  <mergeCells count="6">
    <mergeCell ref="A1:F1"/>
    <mergeCell ref="D2:E2"/>
    <mergeCell ref="B3:C3"/>
    <mergeCell ref="D3:E3"/>
    <mergeCell ref="A18:F18"/>
    <mergeCell ref="A3:A4"/>
  </mergeCells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37.75390625" style="0" customWidth="1"/>
    <col min="2" max="2" width="15.625" style="0" customWidth="1"/>
    <col min="3" max="3" width="7.625" style="0" bestFit="1" customWidth="1"/>
    <col min="4" max="4" width="6.00390625" style="26" bestFit="1" customWidth="1"/>
  </cols>
  <sheetData>
    <row r="1" spans="1:4" ht="24.75">
      <c r="A1" s="279" t="s">
        <v>39</v>
      </c>
      <c r="B1" s="279"/>
      <c r="C1" s="142"/>
      <c r="D1" s="142"/>
    </row>
    <row r="3" spans="1:2" ht="17.25">
      <c r="A3" s="58"/>
      <c r="B3" s="143"/>
    </row>
    <row r="4" spans="1:4" ht="24.75" customHeight="1">
      <c r="A4" s="144" t="s">
        <v>66</v>
      </c>
      <c r="B4" s="130" t="s">
        <v>30</v>
      </c>
      <c r="D4"/>
    </row>
    <row r="5" spans="1:2" s="25" customFormat="1" ht="23.25" customHeight="1">
      <c r="A5" s="145" t="s">
        <v>123</v>
      </c>
      <c r="B5" s="146">
        <f>'[7]T034925_1'!$E6</f>
        <v>8.7</v>
      </c>
    </row>
    <row r="6" spans="1:2" s="25" customFormat="1" ht="23.25" customHeight="1">
      <c r="A6" s="147" t="s">
        <v>124</v>
      </c>
      <c r="B6" s="146" t="str">
        <f>'[7]T034925_1'!$E7</f>
        <v>  </v>
      </c>
    </row>
    <row r="7" spans="1:2" s="25" customFormat="1" ht="23.25" customHeight="1">
      <c r="A7" s="147" t="s">
        <v>125</v>
      </c>
      <c r="B7" s="146">
        <f>'[7]T034925_1'!$E8</f>
        <v>-26.2</v>
      </c>
    </row>
    <row r="8" spans="1:2" s="25" customFormat="1" ht="23.25" customHeight="1">
      <c r="A8" s="147" t="s">
        <v>126</v>
      </c>
      <c r="B8" s="146">
        <f>'[7]T034925_1'!$E9</f>
        <v>29</v>
      </c>
    </row>
    <row r="9" spans="1:2" s="25" customFormat="1" ht="23.25" customHeight="1">
      <c r="A9" s="147" t="s">
        <v>127</v>
      </c>
      <c r="B9" s="146">
        <f>'[7]T034925_1'!$E10</f>
        <v>15.8</v>
      </c>
    </row>
    <row r="10" spans="1:2" s="25" customFormat="1" ht="23.25" customHeight="1">
      <c r="A10" s="147" t="s">
        <v>128</v>
      </c>
      <c r="B10" s="146" t="str">
        <f>'[7]T034925_1'!$E11</f>
        <v>  </v>
      </c>
    </row>
    <row r="11" spans="1:2" s="25" customFormat="1" ht="23.25" customHeight="1">
      <c r="A11" s="147" t="s">
        <v>129</v>
      </c>
      <c r="B11" s="146">
        <f>'[7]T034925_1'!$E12</f>
        <v>248.4</v>
      </c>
    </row>
    <row r="12" spans="1:2" s="25" customFormat="1" ht="23.25" customHeight="1">
      <c r="A12" s="147" t="s">
        <v>130</v>
      </c>
      <c r="B12" s="146">
        <f>'[7]T034925_1'!$E13</f>
        <v>7.1</v>
      </c>
    </row>
    <row r="13" spans="1:2" s="25" customFormat="1" ht="23.25" customHeight="1">
      <c r="A13" s="147" t="s">
        <v>131</v>
      </c>
      <c r="B13" s="146" t="str">
        <f>'[7]T034925_1'!$E14</f>
        <v>  </v>
      </c>
    </row>
    <row r="14" spans="1:2" s="25" customFormat="1" ht="23.25" customHeight="1">
      <c r="A14" s="147" t="s">
        <v>132</v>
      </c>
      <c r="B14" s="146">
        <f>'[7]T034925_1'!$E15</f>
        <v>22.4</v>
      </c>
    </row>
    <row r="15" spans="1:2" s="25" customFormat="1" ht="23.25" customHeight="1">
      <c r="A15" s="147" t="s">
        <v>133</v>
      </c>
      <c r="B15" s="146">
        <f>'[7]T034925_1'!$E16</f>
        <v>13.2</v>
      </c>
    </row>
    <row r="16" spans="1:2" s="25" customFormat="1" ht="23.25" customHeight="1">
      <c r="A16" s="147" t="s">
        <v>134</v>
      </c>
      <c r="B16" s="146">
        <f>'[7]T034925_1'!$E17</f>
        <v>4.7</v>
      </c>
    </row>
    <row r="17" spans="1:2" s="25" customFormat="1" ht="23.25" customHeight="1">
      <c r="A17" s="147" t="s">
        <v>135</v>
      </c>
      <c r="B17" s="146" t="str">
        <f>'[7]T034925_1'!$E18</f>
        <v>  </v>
      </c>
    </row>
    <row r="18" spans="1:4" s="25" customFormat="1" ht="22.5" customHeight="1">
      <c r="A18" s="147" t="s">
        <v>136</v>
      </c>
      <c r="B18" s="146">
        <f>'[7]T034925_1'!$E19</f>
        <v>75.9</v>
      </c>
      <c r="C18"/>
      <c r="D18" s="26"/>
    </row>
    <row r="19" spans="1:5" ht="22.5" customHeight="1">
      <c r="A19" s="147" t="s">
        <v>137</v>
      </c>
      <c r="B19" s="146">
        <f>'[7]T034925_1'!$E20</f>
        <v>11.8</v>
      </c>
      <c r="E19" s="25"/>
    </row>
    <row r="20" spans="1:5" ht="22.5" customHeight="1">
      <c r="A20" s="147" t="s">
        <v>138</v>
      </c>
      <c r="B20" s="146">
        <f>'[7]T034925_1'!$E21</f>
        <v>-9.7</v>
      </c>
      <c r="E20" s="25"/>
    </row>
    <row r="21" spans="1:5" ht="22.5" customHeight="1">
      <c r="A21" s="147" t="s">
        <v>139</v>
      </c>
      <c r="B21" s="146">
        <f>'[7]T034925_1'!$E22</f>
        <v>11.6</v>
      </c>
      <c r="E21" s="25"/>
    </row>
    <row r="22" spans="1:5" ht="22.5" customHeight="1">
      <c r="A22" s="147" t="s">
        <v>140</v>
      </c>
      <c r="B22" s="146">
        <f>'[7]T034925_1'!$E23</f>
        <v>12.3</v>
      </c>
      <c r="E22" s="25"/>
    </row>
    <row r="23" spans="1:5" s="44" customFormat="1" ht="22.5" customHeight="1">
      <c r="A23" s="147" t="s">
        <v>141</v>
      </c>
      <c r="B23" s="146">
        <f>'[7]T034925_1'!$E26</f>
        <v>-24.9</v>
      </c>
      <c r="C23"/>
      <c r="D23" s="26"/>
      <c r="E23" s="25"/>
    </row>
    <row r="24" spans="1:5" s="44" customFormat="1" ht="22.5" customHeight="1">
      <c r="A24" s="147" t="s">
        <v>142</v>
      </c>
      <c r="B24" s="146">
        <f>'[7]T034925_1'!$E27</f>
        <v>-8.9</v>
      </c>
      <c r="C24"/>
      <c r="D24" s="26"/>
      <c r="E24" s="25"/>
    </row>
    <row r="25" spans="1:5" s="44" customFormat="1" ht="22.5" customHeight="1">
      <c r="A25" s="147" t="s">
        <v>143</v>
      </c>
      <c r="B25" s="146">
        <f>'[7]T034925_1'!$E28</f>
        <v>6.7</v>
      </c>
      <c r="C25"/>
      <c r="D25" s="26"/>
      <c r="E25" s="25"/>
    </row>
    <row r="26" spans="1:5" ht="22.5" customHeight="1">
      <c r="A26" s="147" t="s">
        <v>144</v>
      </c>
      <c r="B26" s="146">
        <f>'[7]T034925_1'!$E29</f>
        <v>13.2</v>
      </c>
      <c r="E26" s="25"/>
    </row>
    <row r="27" spans="1:5" ht="17.25">
      <c r="A27" s="147" t="s">
        <v>145</v>
      </c>
      <c r="B27" s="146" t="str">
        <f>'[7]T034925_1'!$E30</f>
        <v>  </v>
      </c>
      <c r="E27" s="25"/>
    </row>
    <row r="28" spans="1:5" ht="17.25">
      <c r="A28" s="147" t="s">
        <v>146</v>
      </c>
      <c r="B28" s="146">
        <f>'[7]T034925_1'!$E31</f>
        <v>17.9</v>
      </c>
      <c r="E28" s="25"/>
    </row>
    <row r="29" spans="1:5" ht="17.25">
      <c r="A29" s="147" t="s">
        <v>147</v>
      </c>
      <c r="B29" s="146">
        <f>'[7]T034925_1'!$E32</f>
        <v>-15</v>
      </c>
      <c r="E29" s="25"/>
    </row>
    <row r="30" spans="1:5" ht="17.25">
      <c r="A30" s="147" t="s">
        <v>148</v>
      </c>
      <c r="B30" s="146">
        <f>'[7]T034925_1'!$E33</f>
        <v>-39.7</v>
      </c>
      <c r="E30" s="25"/>
    </row>
    <row r="31" spans="1:5" ht="17.25">
      <c r="A31" s="148" t="s">
        <v>149</v>
      </c>
      <c r="B31" s="146">
        <f>'[7]T034925_1'!$E34</f>
        <v>15.5</v>
      </c>
      <c r="E31" s="25"/>
    </row>
    <row r="32" ht="17.25">
      <c r="A32" s="147" t="s">
        <v>150</v>
      </c>
    </row>
    <row r="33" spans="1:2" ht="17.25">
      <c r="A33" s="149" t="s">
        <v>151</v>
      </c>
      <c r="B33" s="5"/>
    </row>
    <row r="34" spans="1:2" ht="17.25">
      <c r="A34" s="52" t="s">
        <v>152</v>
      </c>
      <c r="B34" s="146">
        <v>-62.00301962757926</v>
      </c>
    </row>
    <row r="35" spans="1:2" ht="17.25">
      <c r="A35" s="52" t="s">
        <v>153</v>
      </c>
      <c r="B35" s="146">
        <v>-56.48243864298188</v>
      </c>
    </row>
    <row r="36" spans="1:2" ht="17.25">
      <c r="A36" s="52" t="s">
        <v>154</v>
      </c>
      <c r="B36" s="146">
        <v>66.66666666666669</v>
      </c>
    </row>
    <row r="37" spans="1:2" ht="17.25">
      <c r="A37" s="52" t="s">
        <v>155</v>
      </c>
      <c r="B37" s="146">
        <v>77.94823377291243</v>
      </c>
    </row>
    <row r="38" spans="1:2" ht="17.25">
      <c r="A38" s="52" t="s">
        <v>156</v>
      </c>
      <c r="B38" s="146">
        <v>85.9090909090909</v>
      </c>
    </row>
    <row r="39" spans="1:2" ht="17.25">
      <c r="A39" s="52" t="s">
        <v>157</v>
      </c>
      <c r="B39" s="257">
        <v>80.73814060859169</v>
      </c>
    </row>
    <row r="40" spans="1:2" ht="17.25">
      <c r="A40" s="149"/>
      <c r="B40" s="146"/>
    </row>
  </sheetData>
  <sheetProtection/>
  <mergeCells count="1">
    <mergeCell ref="A1:B1"/>
  </mergeCells>
  <printOptions horizontalCentered="1"/>
  <pageMargins left="0.67" right="0.75" top="0.87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7">
      <selection activeCell="G13" sqref="G13"/>
    </sheetView>
  </sheetViews>
  <sheetFormatPr defaultColWidth="8.00390625" defaultRowHeight="14.25"/>
  <cols>
    <col min="1" max="1" width="25.50390625" style="0" customWidth="1"/>
    <col min="2" max="2" width="12.75390625" style="126" customWidth="1"/>
    <col min="3" max="3" width="16.75390625" style="0" customWidth="1"/>
    <col min="4" max="4" width="13.625" style="0" customWidth="1"/>
    <col min="5" max="5" width="9.125" style="0" customWidth="1"/>
    <col min="6" max="6" width="8.125" style="0" customWidth="1"/>
  </cols>
  <sheetData>
    <row r="1" spans="1:6" ht="24.75">
      <c r="A1" s="281" t="s">
        <v>158</v>
      </c>
      <c r="B1" s="281"/>
      <c r="C1" s="281"/>
      <c r="D1" s="281"/>
      <c r="E1" s="127"/>
      <c r="F1" s="127"/>
    </row>
    <row r="2" spans="1:6" ht="17.25">
      <c r="A2" s="58"/>
      <c r="B2" s="27"/>
      <c r="C2" s="58"/>
      <c r="D2" s="128"/>
      <c r="E2" s="129"/>
      <c r="F2" s="129"/>
    </row>
    <row r="3" spans="1:4" ht="36.75" customHeight="1">
      <c r="A3" s="60" t="s">
        <v>159</v>
      </c>
      <c r="B3" s="60" t="s">
        <v>160</v>
      </c>
      <c r="C3" s="258" t="s">
        <v>161</v>
      </c>
      <c r="D3" s="130" t="s">
        <v>30</v>
      </c>
    </row>
    <row r="4" spans="1:4" s="54" customFormat="1" ht="28.5" customHeight="1">
      <c r="A4" s="131" t="s">
        <v>162</v>
      </c>
      <c r="B4" s="132" t="s">
        <v>32</v>
      </c>
      <c r="C4" s="133">
        <f>'[10]1、X40039_2020年11月'!$C5/10000</f>
        <v>206.2023</v>
      </c>
      <c r="D4" s="134">
        <f>'[10]1、X40039_2020年11月'!$E5</f>
        <v>13.15</v>
      </c>
    </row>
    <row r="5" spans="1:7" ht="28.5" customHeight="1">
      <c r="A5" s="135" t="s">
        <v>163</v>
      </c>
      <c r="B5" s="136" t="s">
        <v>32</v>
      </c>
      <c r="C5" s="259">
        <f>'[10]1、X40039_2020年11月'!$C6/10000</f>
        <v>171.5824</v>
      </c>
      <c r="D5" s="134">
        <f>'[10]1、X40039_2020年11月'!$E6</f>
        <v>20.36</v>
      </c>
      <c r="F5" s="54"/>
      <c r="G5" s="54"/>
    </row>
    <row r="6" spans="1:7" ht="28.5" customHeight="1">
      <c r="A6" s="135" t="s">
        <v>164</v>
      </c>
      <c r="B6" s="137" t="s">
        <v>32</v>
      </c>
      <c r="C6" s="259">
        <f>'[10]1、X40039_2020年11月'!$C7/10000</f>
        <v>21.2013</v>
      </c>
      <c r="D6" s="134">
        <f>'[10]1、X40039_2020年11月'!$E7</f>
        <v>61.9</v>
      </c>
      <c r="F6" s="54"/>
      <c r="G6" s="54"/>
    </row>
    <row r="7" spans="1:4" s="54" customFormat="1" ht="28.5" customHeight="1">
      <c r="A7" s="138" t="s">
        <v>42</v>
      </c>
      <c r="B7" s="139" t="s">
        <v>43</v>
      </c>
      <c r="C7" s="259">
        <f>'[10]1、X40039_2020年11月'!$C8/10000</f>
        <v>545.944</v>
      </c>
      <c r="D7" s="134">
        <f>'[10]1、X40039_2020年11月'!$E8</f>
        <v>1.07</v>
      </c>
    </row>
    <row r="8" spans="1:7" ht="28.5" customHeight="1">
      <c r="A8" s="135" t="s">
        <v>163</v>
      </c>
      <c r="B8" s="137" t="s">
        <v>43</v>
      </c>
      <c r="C8" s="259">
        <f>'[10]1、X40039_2020年11月'!$C9/10000</f>
        <v>507.5291</v>
      </c>
      <c r="D8" s="134">
        <f>'[10]1、X40039_2020年11月'!$E9</f>
        <v>10.7</v>
      </c>
      <c r="F8" s="54"/>
      <c r="G8" s="54"/>
    </row>
    <row r="9" spans="1:7" ht="28.5" customHeight="1">
      <c r="A9" s="138" t="s">
        <v>44</v>
      </c>
      <c r="B9" s="139" t="s">
        <v>32</v>
      </c>
      <c r="C9" s="259">
        <f>'[10]1、X40039_2020年11月'!$C10/10000</f>
        <v>320.3771</v>
      </c>
      <c r="D9" s="134">
        <f>'[10]1、X40039_2020年11月'!$E10</f>
        <v>0.64</v>
      </c>
      <c r="F9" s="54"/>
      <c r="G9" s="54"/>
    </row>
    <row r="10" spans="1:4" s="54" customFormat="1" ht="28.5" customHeight="1">
      <c r="A10" s="135" t="s">
        <v>163</v>
      </c>
      <c r="B10" s="137" t="s">
        <v>32</v>
      </c>
      <c r="C10" s="259">
        <f>'[10]1、X40039_2020年11月'!$C11/10000</f>
        <v>295.9209</v>
      </c>
      <c r="D10" s="134">
        <f>'[10]1、X40039_2020年11月'!$E11</f>
        <v>10.86</v>
      </c>
    </row>
    <row r="11" spans="1:8" ht="28.5" customHeight="1">
      <c r="A11" s="138" t="s">
        <v>165</v>
      </c>
      <c r="B11" s="139" t="s">
        <v>43</v>
      </c>
      <c r="C11" s="259">
        <f>'[10]1、X40039_2020年11月'!$C12/10000</f>
        <v>2566.1861</v>
      </c>
      <c r="D11" s="134">
        <f>'[10]1、X40039_2020年11月'!$E12</f>
        <v>0.48</v>
      </c>
      <c r="F11" s="54"/>
      <c r="G11" s="54"/>
      <c r="H11" s="54"/>
    </row>
    <row r="12" spans="1:8" ht="28.5" customHeight="1">
      <c r="A12" s="135" t="s">
        <v>163</v>
      </c>
      <c r="B12" s="137" t="s">
        <v>43</v>
      </c>
      <c r="C12" s="259">
        <f>'[10]1、X40039_2020年11月'!$C13/10000</f>
        <v>1970.1487</v>
      </c>
      <c r="D12" s="134">
        <f>'[10]1、X40039_2020年11月'!$E13</f>
        <v>-1.02</v>
      </c>
      <c r="F12" s="54"/>
      <c r="G12" s="54"/>
      <c r="H12" s="54"/>
    </row>
    <row r="13" spans="1:4" s="54" customFormat="1" ht="28.5" customHeight="1">
      <c r="A13" s="138" t="s">
        <v>166</v>
      </c>
      <c r="B13" s="139" t="s">
        <v>43</v>
      </c>
      <c r="C13" s="259">
        <f>'[10]1、X40039_2020年11月'!$C14/10000</f>
        <v>500.6845</v>
      </c>
      <c r="D13" s="134">
        <f>'[10]1、X40039_2020年11月'!$E14</f>
        <v>-25.63</v>
      </c>
    </row>
    <row r="14" spans="1:8" ht="28.5" customHeight="1">
      <c r="A14" s="135" t="s">
        <v>163</v>
      </c>
      <c r="B14" s="137" t="s">
        <v>43</v>
      </c>
      <c r="C14" s="259">
        <f>'[10]1、X40039_2020年11月'!$C15/10000</f>
        <v>386.7482</v>
      </c>
      <c r="D14" s="134">
        <f>'[10]1、X40039_2020年11月'!$E15</f>
        <v>-27.09</v>
      </c>
      <c r="F14" s="54"/>
      <c r="G14" s="54"/>
      <c r="H14" s="54"/>
    </row>
    <row r="15" spans="1:8" ht="28.5" customHeight="1">
      <c r="A15" s="138" t="s">
        <v>167</v>
      </c>
      <c r="B15" s="139" t="s">
        <v>43</v>
      </c>
      <c r="C15" s="259">
        <f>'[10]1、X40039_2020年11月'!$C16/10000</f>
        <v>205.0036</v>
      </c>
      <c r="D15" s="134">
        <f>'[10]1、X40039_2020年11月'!$E16</f>
        <v>-10.61</v>
      </c>
      <c r="F15" s="54"/>
      <c r="G15" s="54"/>
      <c r="H15" s="54"/>
    </row>
    <row r="16" spans="1:7" ht="28.5" customHeight="1">
      <c r="A16" s="135" t="s">
        <v>163</v>
      </c>
      <c r="B16" s="137" t="s">
        <v>43</v>
      </c>
      <c r="C16" s="259">
        <f>'[10]1、X40039_2020年11月'!$C17/10000</f>
        <v>170.5863</v>
      </c>
      <c r="D16" s="134">
        <f>'[10]1、X40039_2020年11月'!$E17</f>
        <v>-6.15</v>
      </c>
      <c r="F16" s="54"/>
      <c r="G16" s="54"/>
    </row>
    <row r="17" spans="1:7" ht="28.5" customHeight="1">
      <c r="A17" s="138" t="s">
        <v>168</v>
      </c>
      <c r="B17" s="139" t="s">
        <v>43</v>
      </c>
      <c r="C17" s="259">
        <f>'[10]1、X40039_2020年11月'!$C22/10000</f>
        <v>95.054</v>
      </c>
      <c r="D17" s="134">
        <f>'[10]1、X40039_2020年11月'!$E22</f>
        <v>-14.77</v>
      </c>
      <c r="F17" s="54"/>
      <c r="G17" s="54"/>
    </row>
    <row r="18" spans="1:7" ht="28.5" customHeight="1">
      <c r="A18" s="140" t="s">
        <v>163</v>
      </c>
      <c r="B18" s="141" t="s">
        <v>43</v>
      </c>
      <c r="C18" s="260">
        <f>'[10]1、X40039_2020年11月'!$C23/10000</f>
        <v>50.3732</v>
      </c>
      <c r="D18" s="244">
        <f>'[10]1、X40039_2020年11月'!$E23</f>
        <v>-12.26</v>
      </c>
      <c r="F18" s="54"/>
      <c r="G18" s="54"/>
    </row>
    <row r="19" spans="1:4" ht="17.25">
      <c r="A19" s="58"/>
      <c r="B19" s="27"/>
      <c r="C19" s="58"/>
      <c r="D19" s="58"/>
    </row>
    <row r="20" spans="1:4" ht="17.25">
      <c r="A20" s="58"/>
      <c r="B20" s="27"/>
      <c r="C20" s="58"/>
      <c r="D20" s="58"/>
    </row>
    <row r="21" spans="1:4" ht="17.25">
      <c r="A21" s="58"/>
      <c r="B21" s="27"/>
      <c r="C21" s="58"/>
      <c r="D21" s="58"/>
    </row>
    <row r="22" spans="1:4" ht="17.25">
      <c r="A22" s="58"/>
      <c r="B22" s="27"/>
      <c r="C22" s="58"/>
      <c r="D22" s="58"/>
    </row>
    <row r="23" spans="1:4" ht="17.25">
      <c r="A23" s="58"/>
      <c r="B23" s="27"/>
      <c r="C23" s="58"/>
      <c r="D23" s="58"/>
    </row>
    <row r="24" spans="1:4" ht="17.25">
      <c r="A24" s="58"/>
      <c r="B24" s="27"/>
      <c r="C24" s="58"/>
      <c r="D24" s="58"/>
    </row>
    <row r="25" spans="1:4" ht="17.25">
      <c r="A25" s="58"/>
      <c r="B25" s="27"/>
      <c r="C25" s="58"/>
      <c r="D25" s="58"/>
    </row>
    <row r="26" spans="1:4" ht="17.25">
      <c r="A26" s="58"/>
      <c r="B26" s="27"/>
      <c r="C26" s="58"/>
      <c r="D26" s="58"/>
    </row>
    <row r="27" spans="1:4" ht="17.25">
      <c r="A27" s="58"/>
      <c r="B27" s="27"/>
      <c r="C27" s="58"/>
      <c r="D27" s="58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5" sqref="A5"/>
    </sheetView>
  </sheetViews>
  <sheetFormatPr defaultColWidth="8.00390625" defaultRowHeight="14.25"/>
  <cols>
    <col min="1" max="1" width="26.875" style="0" customWidth="1"/>
    <col min="2" max="2" width="12.125" style="0" customWidth="1"/>
    <col min="3" max="3" width="15.125" style="0" customWidth="1"/>
    <col min="4" max="4" width="11.50390625" style="0" customWidth="1"/>
  </cols>
  <sheetData>
    <row r="1" spans="1:4" ht="19.5" customHeight="1">
      <c r="A1" s="290" t="s">
        <v>169</v>
      </c>
      <c r="B1" s="290"/>
      <c r="C1" s="291"/>
      <c r="D1" s="291"/>
    </row>
    <row r="2" spans="1:4" ht="15.75">
      <c r="A2" s="97"/>
      <c r="B2" s="97"/>
      <c r="C2" s="97"/>
      <c r="D2" s="97"/>
    </row>
    <row r="3" spans="1:4" ht="17.25">
      <c r="A3" s="292"/>
      <c r="B3" s="292"/>
      <c r="C3" s="292"/>
      <c r="D3" s="98"/>
    </row>
    <row r="4" spans="1:4" ht="24" customHeight="1">
      <c r="A4" s="99" t="s">
        <v>66</v>
      </c>
      <c r="B4" s="99" t="s">
        <v>160</v>
      </c>
      <c r="C4" s="87" t="s">
        <v>170</v>
      </c>
      <c r="D4" s="88" t="s">
        <v>171</v>
      </c>
    </row>
    <row r="5" spans="1:4" ht="24.75" customHeight="1">
      <c r="A5" s="261" t="s">
        <v>172</v>
      </c>
      <c r="B5" s="100" t="s">
        <v>32</v>
      </c>
      <c r="C5" s="101">
        <f>'[3]Sheet1'!B21/10000</f>
        <v>1409.1137201727383</v>
      </c>
      <c r="D5" s="102">
        <f>ROUND('[3]Sheet1'!D21,1)</f>
        <v>-3</v>
      </c>
    </row>
    <row r="6" spans="1:4" ht="24.75" customHeight="1">
      <c r="A6" s="103" t="s">
        <v>173</v>
      </c>
      <c r="B6" s="104" t="s">
        <v>32</v>
      </c>
      <c r="C6" s="105"/>
      <c r="D6" s="106"/>
    </row>
    <row r="7" spans="1:4" ht="24.75" customHeight="1">
      <c r="A7" s="107" t="s">
        <v>174</v>
      </c>
      <c r="B7" s="104" t="s">
        <v>32</v>
      </c>
      <c r="C7" s="105">
        <f>'[3]Sheet1'!B23/10000</f>
        <v>1214.5311929324719</v>
      </c>
      <c r="D7" s="106">
        <f>ROUND('[3]Sheet1'!D23,1)</f>
        <v>-3.2</v>
      </c>
    </row>
    <row r="8" spans="1:4" ht="24.75" customHeight="1">
      <c r="A8" s="107" t="s">
        <v>175</v>
      </c>
      <c r="B8" s="104" t="s">
        <v>32</v>
      </c>
      <c r="C8" s="105">
        <f>'[3]Sheet1'!B24/10000</f>
        <v>194.58252724026647</v>
      </c>
      <c r="D8" s="106">
        <f>ROUND('[3]Sheet1'!D24,1)</f>
        <v>-1.7</v>
      </c>
    </row>
    <row r="9" spans="1:4" ht="24.75" customHeight="1">
      <c r="A9" s="103" t="s">
        <v>176</v>
      </c>
      <c r="B9" s="104" t="s">
        <v>32</v>
      </c>
      <c r="C9" s="105"/>
      <c r="D9" s="106"/>
    </row>
    <row r="10" spans="1:4" ht="24.75" customHeight="1">
      <c r="A10" s="107" t="s">
        <v>177</v>
      </c>
      <c r="B10" s="104" t="s">
        <v>32</v>
      </c>
      <c r="C10" s="105">
        <f>'[3]Sheet1'!B26/10000</f>
        <v>1219.014325394927</v>
      </c>
      <c r="D10" s="106">
        <f>ROUND('[3]Sheet1'!D26,1)</f>
        <v>-1.6</v>
      </c>
    </row>
    <row r="11" spans="1:4" ht="24.75" customHeight="1">
      <c r="A11" s="108" t="s">
        <v>178</v>
      </c>
      <c r="B11" s="109" t="s">
        <v>293</v>
      </c>
      <c r="C11" s="110">
        <f>'[3]Sheet1'!B27/10000</f>
        <v>190.0993947778113</v>
      </c>
      <c r="D11" s="111">
        <f>ROUND('[3]Sheet1'!D27,1)</f>
        <v>-11.2</v>
      </c>
    </row>
    <row r="12" spans="1:4" ht="24.75" customHeight="1">
      <c r="A12" s="112"/>
      <c r="B12" s="104"/>
      <c r="C12" s="113"/>
      <c r="D12" s="114"/>
    </row>
    <row r="13" spans="1:5" ht="24.75" customHeight="1">
      <c r="A13" s="115" t="s">
        <v>179</v>
      </c>
      <c r="B13" s="104"/>
      <c r="C13" s="116"/>
      <c r="D13" s="117"/>
      <c r="E13" s="26"/>
    </row>
    <row r="14" spans="1:4" ht="24.75" customHeight="1">
      <c r="A14" s="38" t="s">
        <v>180</v>
      </c>
      <c r="B14" s="118" t="s">
        <v>181</v>
      </c>
      <c r="C14" s="119">
        <v>4185.83</v>
      </c>
      <c r="D14" s="41">
        <v>20.5</v>
      </c>
    </row>
    <row r="15" spans="1:4" ht="24.75" customHeight="1">
      <c r="A15" s="38" t="s">
        <v>182</v>
      </c>
      <c r="B15" s="118" t="s">
        <v>181</v>
      </c>
      <c r="C15" s="119">
        <v>2.03</v>
      </c>
      <c r="D15" s="41">
        <v>-94.7</v>
      </c>
    </row>
    <row r="16" spans="1:4" ht="24.75" customHeight="1">
      <c r="A16" s="38" t="s">
        <v>183</v>
      </c>
      <c r="B16" s="104" t="s">
        <v>32</v>
      </c>
      <c r="C16" s="122">
        <v>401.73</v>
      </c>
      <c r="D16" s="123">
        <v>22.8</v>
      </c>
    </row>
    <row r="17" spans="1:4" ht="24.75" customHeight="1">
      <c r="A17" s="120" t="s">
        <v>184</v>
      </c>
      <c r="B17" s="121" t="s">
        <v>51</v>
      </c>
      <c r="C17" s="245">
        <v>0.12</v>
      </c>
      <c r="D17" s="246">
        <v>-92.2</v>
      </c>
    </row>
    <row r="18" spans="1:4" ht="17.25">
      <c r="A18" s="124" t="s">
        <v>185</v>
      </c>
      <c r="B18" s="124"/>
      <c r="C18" s="125"/>
      <c r="D18" s="125"/>
    </row>
  </sheetData>
  <sheetProtection/>
  <mergeCells count="2">
    <mergeCell ref="A1:D1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综合研究室</cp:lastModifiedBy>
  <cp:lastPrinted>2020-05-13T08:42:50Z</cp:lastPrinted>
  <dcterms:created xsi:type="dcterms:W3CDTF">2003-01-07T10:46:14Z</dcterms:created>
  <dcterms:modified xsi:type="dcterms:W3CDTF">2021-01-18T02:33:01Z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