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firstSheet="1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财政金融" sheetId="13" r:id="rId13"/>
    <sheet name="人民生活和物价1" sheetId="14" r:id="rId14"/>
    <sheet name="调查单位" sheetId="15" r:id="rId15"/>
    <sheet name="县市1" sheetId="16" r:id="rId16"/>
    <sheet name="县市2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<sst xmlns="http://schemas.openxmlformats.org/spreadsheetml/2006/main" count="621" uniqueCount="361">
  <si>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</si>
  <si>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</si>
  <si>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</si>
  <si>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</si>
  <si>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</si>
  <si>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</si>
  <si>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</si>
  <si>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</si>
  <si>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</si>
  <si>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</si>
  <si>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</si>
  <si>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</si>
  <si>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</si>
  <si>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</si>
  <si>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总量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</si>
  <si>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</si>
  <si>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</si>
  <si>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</si>
  <si>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</si>
  <si>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</si>
  <si>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</si>
  <si>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</si>
  <si>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</si>
  <si>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</si>
  <si>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</si>
  <si>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</si>
  <si>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</si>
  <si>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</si>
  <si>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</si>
  <si>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</si>
  <si>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</si>
  <si>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</si>
  <si>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</si>
  <si>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</si>
  <si>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</si>
  <si>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</si>
  <si>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</si>
  <si>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</si>
  <si>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</si>
  <si>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</si>
  <si>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</si>
  <si>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</si>
  <si>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</si>
  <si>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</si>
  <si>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</si>
  <si>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</si>
  <si>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</si>
  <si>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</si>
  <si>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</si>
  <si>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</si>
  <si>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</si>
  <si>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</si>
  <si>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</si>
  <si>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</si>
  <si>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</si>
  <si>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</si>
  <si>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</si>
  <si>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</si>
  <si>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</si>
  <si>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</si>
  <si>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</si>
  <si>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</si>
  <si>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</si>
  <si>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</si>
  <si>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</si>
  <si>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</si>
  <si>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</si>
  <si>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</si>
  <si>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</si>
  <si>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</si>
  <si>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</si>
  <si>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</si>
  <si>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</si>
  <si>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</si>
  <si>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</si>
  <si>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</si>
  <si>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</si>
  <si>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</si>
  <si>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</si>
  <si>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</si>
  <si>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</si>
  <si>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</si>
  <si>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</si>
  <si>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</si>
  <si>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</si>
  <si>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</si>
  <si>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</si>
  <si>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</si>
  <si>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</si>
  <si>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</si>
  <si>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</si>
  <si>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</si>
  <si>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</si>
  <si>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</si>
  <si>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</si>
  <si>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</si>
  <si>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</si>
  <si>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</si>
  <si>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</si>
  <si>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</si>
  <si>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</si>
  <si>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</si>
  <si>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</si>
  <si>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</si>
  <si>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</si>
  <si>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</si>
  <si>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</si>
  <si>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</si>
  <si>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</si>
  <si>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</si>
  <si>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</si>
  <si>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</si>
  <si>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</si>
  <si>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</si>
  <si>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</si>
  <si>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</si>
  <si>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</si>
  <si>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</si>
  <si>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</si>
  <si>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</si>
  <si>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</si>
  <si>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</si>
  <si>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</si>
  <si>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</si>
  <si>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</si>
  <si>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</si>
  <si>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</si>
  <si>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</si>
  <si>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</si>
  <si>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</si>
  <si>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</si>
  <si>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</si>
  <si>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</si>
  <si>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</si>
  <si>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</si>
  <si>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</si>
  <si>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</si>
  <si>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</si>
  <si>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</si>
  <si>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</si>
  <si>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</si>
  <si>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</si>
  <si>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</si>
  <si>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</si>
  <si>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</si>
  <si>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</si>
  <si>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</si>
  <si>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</si>
  <si>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</si>
  <si>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</si>
  <si>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</si>
  <si>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</si>
  <si>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</si>
  <si>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</si>
  <si>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</si>
  <si>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</si>
  <si>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</si>
  <si>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</si>
  <si>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</si>
  <si>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</si>
  <si>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</si>
  <si>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</si>
  <si>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</si>
  <si>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</si>
  <si>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</si>
  <si>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</si>
  <si>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</si>
  <si>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</si>
  <si>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</si>
  <si>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</si>
  <si>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</si>
  <si>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</si>
  <si>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</si>
  <si>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</si>
  <si>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</si>
  <si>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</si>
  <si>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</si>
  <si>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</si>
  <si>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</si>
  <si>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</si>
  <si>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</si>
  <si>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</si>
  <si>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</si>
  <si>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</si>
  <si>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</si>
  <si>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</si>
  <si>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</si>
  <si>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</si>
  <si>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</si>
  <si>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</si>
  <si>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</si>
  <si>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</si>
  <si>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 xml:space="preserve">    食品烟酒类</t>
  </si>
  <si>
    <t xml:space="preserve">    衣着类   </t>
  </si>
  <si>
    <t>岳阳高新技术产业园区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</si>
  <si>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</si>
  <si>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</si>
  <si>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</si>
  <si>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</si>
  <si>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</si>
  <si>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</si>
  <si>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 xml:space="preserve">   一般公共预算地方收入</t>
  </si>
  <si>
    <t>城陵矶新港区</t>
  </si>
  <si>
    <t>电子信息制造业</t>
  </si>
  <si>
    <t>主要指标</t>
  </si>
  <si>
    <t>亿千瓦时</t>
  </si>
  <si>
    <t xml:space="preserve">  工业用电量</t>
  </si>
  <si>
    <t xml:space="preserve">  住户存款余额</t>
  </si>
  <si>
    <t>地区生产总值</t>
  </si>
  <si>
    <t>指    标</t>
  </si>
  <si>
    <t>增速    
(%)</t>
  </si>
  <si>
    <t>排名</t>
  </si>
  <si>
    <t>绝对额
（元）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</si>
  <si>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</si>
  <si>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</si>
  <si>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</si>
  <si>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</si>
  <si>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</si>
  <si>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</si>
  <si>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</si>
  <si>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</si>
  <si>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</si>
  <si>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</si>
  <si>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</si>
  <si>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</si>
  <si>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</si>
  <si>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</si>
  <si>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</si>
  <si>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</si>
  <si>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</si>
  <si>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</si>
  <si>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</si>
  <si>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</si>
  <si>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</si>
  <si>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</si>
  <si>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</si>
  <si>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</si>
  <si>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</si>
  <si>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</si>
  <si>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</si>
  <si>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</si>
  <si>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</si>
  <si>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</si>
  <si>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</si>
  <si>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</si>
  <si>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</si>
  <si>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</si>
  <si>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</si>
  <si>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</si>
  <si>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</si>
  <si>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</si>
  <si>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>2</t>
    </r>
    <r>
      <rPr>
        <b/>
        <sz val="14"/>
        <rFont val="宋体"/>
        <family val="0"/>
      </rPr>
      <t>.旅游经济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</si>
  <si>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</si>
  <si>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</si>
  <si>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</si>
  <si>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</si>
  <si>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</si>
  <si>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</si>
  <si>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</si>
  <si>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增幅（%）</t>
  </si>
  <si>
    <t>指标</t>
  </si>
  <si>
    <t>一般公共预算收入</t>
  </si>
  <si>
    <t>一般公共预算支出</t>
  </si>
  <si>
    <t xml:space="preserve"> 旅游总人数</t>
  </si>
  <si>
    <t xml:space="preserve"> 入境总人数</t>
  </si>
  <si>
    <t xml:space="preserve"> 旅游总收入</t>
  </si>
  <si>
    <t xml:space="preserve"> 旅游创汇</t>
  </si>
  <si>
    <t>注：以上部分数据由市市场监督管理局提供。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</si>
  <si>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</si>
  <si>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t>国家</t>
  </si>
  <si>
    <r>
      <t>6%</t>
    </r>
    <r>
      <rPr>
        <sz val="12"/>
        <rFont val="宋体"/>
        <family val="0"/>
      </rPr>
      <t>以上</t>
    </r>
  </si>
  <si>
    <r>
      <t>7%</t>
    </r>
    <r>
      <rPr>
        <sz val="11"/>
        <rFont val="宋体"/>
        <family val="0"/>
      </rPr>
      <t>以上</t>
    </r>
  </si>
  <si>
    <r>
      <t>8%</t>
    </r>
    <r>
      <rPr>
        <sz val="11"/>
        <rFont val="宋体"/>
        <family val="0"/>
      </rPr>
      <t>左右</t>
    </r>
  </si>
  <si>
    <t>量稳质升</t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</si>
  <si>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</si>
  <si>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</si>
  <si>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</si>
  <si>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以上</t>
    </r>
  </si>
  <si>
    <t>稳步增长</t>
  </si>
  <si>
    <t>与经济增长同步</t>
  </si>
  <si>
    <t>城镇新增就业</t>
  </si>
  <si>
    <t>万人</t>
  </si>
  <si>
    <t>1100以上</t>
  </si>
  <si>
    <t>城镇调查失业率</t>
  </si>
  <si>
    <r>
      <t>5.5%</t>
    </r>
    <r>
      <rPr>
        <sz val="12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</si>
  <si>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</si>
  <si>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t>实现省定目标任务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</si>
  <si>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</si>
  <si>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</si>
  <si>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</si>
  <si>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</si>
  <si>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</si>
  <si>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</si>
  <si>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万美元</t>
  </si>
  <si>
    <t>人次</t>
  </si>
  <si>
    <t>总量（亿元）</t>
  </si>
  <si>
    <t xml:space="preserve">    #农林牧渔业</t>
  </si>
  <si>
    <t>第一产业</t>
  </si>
  <si>
    <t>第二产业</t>
  </si>
  <si>
    <t>第三产业</t>
  </si>
  <si>
    <t>增速</t>
  </si>
  <si>
    <t xml:space="preserve">  其中：区本级</t>
  </si>
  <si>
    <t>经济开发区</t>
  </si>
  <si>
    <t>城陵矶新港区</t>
  </si>
  <si>
    <t>万美元</t>
  </si>
  <si>
    <t>全体居民人均可支配收入</t>
  </si>
  <si>
    <t>一般公共预算地方收入</t>
  </si>
  <si>
    <t xml:space="preserve">  地方税收收入</t>
  </si>
  <si>
    <t>实际使用外资</t>
  </si>
  <si>
    <t>本部</t>
  </si>
  <si>
    <t>开发区</t>
  </si>
  <si>
    <t>注：以上数据由市电业局提供。</t>
  </si>
  <si>
    <t xml:space="preserve">  </t>
  </si>
  <si>
    <t>单位：亿元、%</t>
  </si>
  <si>
    <t>实际到位内资</t>
  </si>
  <si>
    <t>1-12月岳阳市主要经济指标完成情况表</t>
  </si>
  <si>
    <r>
      <t>1-</t>
    </r>
    <r>
      <rPr>
        <sz val="12"/>
        <rFont val="宋体"/>
        <family val="0"/>
      </rPr>
      <t>12月</t>
    </r>
  </si>
  <si>
    <t>—</t>
  </si>
  <si>
    <t>占GDP比重（%）</t>
  </si>
  <si>
    <r>
      <t>2021年1—</t>
    </r>
    <r>
      <rPr>
        <b/>
        <sz val="18"/>
        <rFont val="宋体"/>
        <family val="0"/>
      </rPr>
      <t>12</t>
    </r>
    <r>
      <rPr>
        <b/>
        <sz val="18"/>
        <rFont val="宋体"/>
        <family val="0"/>
      </rPr>
      <t>月岳阳市各县（市）区主要经济指标（一）</t>
    </r>
  </si>
  <si>
    <t>-</t>
  </si>
  <si>
    <t>农业经济</t>
  </si>
  <si>
    <t>指标</t>
  </si>
  <si>
    <t>单位</t>
  </si>
  <si>
    <t>总量</t>
  </si>
  <si>
    <t>增幅(%)</t>
  </si>
  <si>
    <t>一、农林牧渔业总产值</t>
  </si>
  <si>
    <t>亿元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</si>
  <si>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</si>
  <si>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</si>
  <si>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</si>
  <si>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</si>
  <si>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</si>
  <si>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</si>
  <si>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</si>
  <si>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</si>
  <si>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</si>
  <si>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</si>
  <si>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</si>
  <si>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</si>
  <si>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</si>
  <si>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</si>
  <si>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r>
      <t>2021年1—</t>
    </r>
    <r>
      <rPr>
        <b/>
        <sz val="24"/>
        <rFont val="宋体"/>
        <family val="0"/>
      </rPr>
      <t>12月岳阳市各县（市）区主要经济指标</t>
    </r>
  </si>
  <si>
    <t>农林牧渔业总产值</t>
  </si>
  <si>
    <t>规模以上服务业营业收入              （1-11月）</t>
  </si>
  <si>
    <t xml:space="preserve">一般公共预算地方收入     </t>
  </si>
  <si>
    <t>一般公共预算地方税收收入</t>
  </si>
  <si>
    <t>建筑业总产值</t>
  </si>
  <si>
    <t>全体居民人均可支配收入</t>
  </si>
  <si>
    <t>新增“四上”单位</t>
  </si>
  <si>
    <t>产业投资</t>
  </si>
  <si>
    <t>增幅</t>
  </si>
  <si>
    <t>排位</t>
  </si>
  <si>
    <t>申报数(家)</t>
  </si>
  <si>
    <t>其中：工业（家）</t>
  </si>
  <si>
    <t>城陵矶新港区</t>
  </si>
  <si>
    <r>
      <t>注：新增“四上”单位数据为截止到1月19日</t>
    </r>
    <r>
      <rPr>
        <sz val="12"/>
        <rFont val="宋体"/>
        <family val="0"/>
      </rPr>
      <t>国家统计局申报通过数。</t>
    </r>
  </si>
  <si>
    <t>规模以上服务业主营业务收入（1-11月）</t>
  </si>
  <si>
    <t>——</t>
  </si>
  <si>
    <t>——</t>
  </si>
  <si>
    <t>注：旅游经济数据暂无法提供。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</si>
</sst>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00000"/>
    <numFmt numFmtId="203" formatCode="0.0000000"/>
  </numFmts>
  <fonts count="8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宋体"/>
      <family val="0"/>
    </font>
    <font>
      <b/>
      <sz val="16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9"/>
      <name val="仿宋_GB2312"/>
      <family val="3"/>
    </font>
    <font>
      <b/>
      <sz val="24"/>
      <name val="宋体"/>
      <family val="0"/>
    </font>
    <font>
      <b/>
      <sz val="13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黑体"/>
      <family val="3"/>
    </font>
    <font>
      <b/>
      <sz val="20"/>
      <color indexed="10"/>
      <name val="宋体"/>
      <family val="0"/>
    </font>
    <font>
      <sz val="20"/>
      <color indexed="10"/>
      <name val="黑体"/>
      <family val="3"/>
    </font>
    <font>
      <b/>
      <sz val="20"/>
      <color indexed="10"/>
      <name val="Times New Roman"/>
      <family val="1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6"/>
      <color rgb="FFFF0000"/>
      <name val="黑体"/>
      <family val="3"/>
    </font>
    <font>
      <b/>
      <sz val="20"/>
      <color rgb="FFFF0000"/>
      <name val="宋体"/>
      <family val="0"/>
    </font>
    <font>
      <sz val="20"/>
      <color rgb="FFFF0000"/>
      <name val="黑体"/>
      <family val="3"/>
    </font>
    <font>
      <b/>
      <sz val="20"/>
      <color rgb="FFFF0000"/>
      <name val="Times New Roman"/>
      <family val="1"/>
    </font>
    <font>
      <sz val="16"/>
      <color theme="1"/>
      <name val="黑体"/>
      <family val="3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70" fillId="24" borderId="0" applyNumberFormat="0" applyBorder="0" applyAlignment="0" applyProtection="0"/>
    <xf numFmtId="0" fontId="71" fillId="22" borderId="8" applyNumberFormat="0" applyAlignment="0" applyProtection="0"/>
    <xf numFmtId="0" fontId="72" fillId="25" borderId="5" applyNumberFormat="0" applyAlignment="0" applyProtection="0"/>
    <xf numFmtId="0" fontId="24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8" fillId="32" borderId="9" applyNumberFormat="0" applyFont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182" fontId="74" fillId="0" borderId="12" xfId="0" applyNumberFormat="1" applyFont="1" applyBorder="1" applyAlignment="1">
      <alignment horizontal="center" vertical="center" wrapText="1"/>
    </xf>
    <xf numFmtId="182" fontId="74" fillId="0" borderId="13" xfId="0" applyNumberFormat="1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/>
    </xf>
    <xf numFmtId="0" fontId="73" fillId="0" borderId="0" xfId="0" applyFont="1" applyAlignment="1">
      <alignment/>
    </xf>
    <xf numFmtId="0" fontId="76" fillId="0" borderId="0" xfId="0" applyFont="1" applyFill="1" applyBorder="1" applyAlignment="1">
      <alignment horizontal="right" vertical="center"/>
    </xf>
    <xf numFmtId="0" fontId="74" fillId="33" borderId="10" xfId="0" applyFont="1" applyFill="1" applyBorder="1" applyAlignment="1">
      <alignment horizontal="center" vertical="center"/>
    </xf>
    <xf numFmtId="180" fontId="74" fillId="33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185" fontId="74" fillId="33" borderId="12" xfId="0" applyNumberFormat="1" applyFont="1" applyFill="1" applyBorder="1" applyAlignment="1">
      <alignment horizontal="center" vertical="center"/>
    </xf>
    <xf numFmtId="185" fontId="74" fillId="33" borderId="10" xfId="0" applyNumberFormat="1" applyFont="1" applyFill="1" applyBorder="1" applyAlignment="1">
      <alignment horizontal="center" vertical="center"/>
    </xf>
    <xf numFmtId="180" fontId="74" fillId="33" borderId="13" xfId="0" applyNumberFormat="1" applyFont="1" applyFill="1" applyBorder="1" applyAlignment="1">
      <alignment horizontal="center" vertical="center"/>
    </xf>
    <xf numFmtId="180" fontId="7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7" fillId="33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22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12" fillId="0" borderId="12" xfId="50" applyNumberFormat="1" applyFont="1" applyBorder="1" applyAlignment="1">
      <alignment horizontal="center" vertical="center"/>
      <protection/>
    </xf>
    <xf numFmtId="182" fontId="7" fillId="0" borderId="12" xfId="0" applyNumberFormat="1" applyFont="1" applyBorder="1" applyAlignment="1">
      <alignment horizontal="center" vertical="center" wrapText="1"/>
    </xf>
    <xf numFmtId="178" fontId="12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2" fillId="0" borderId="0" xfId="50" applyFont="1" applyAlignment="1">
      <alignment horizontal="center"/>
      <protection/>
    </xf>
    <xf numFmtId="182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74" fillId="0" borderId="14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178" fontId="6" fillId="0" borderId="19" xfId="0" applyNumberFormat="1" applyFont="1" applyBorder="1" applyAlignment="1">
      <alignment horizontal="center" vertical="center"/>
    </xf>
    <xf numFmtId="0" fontId="73" fillId="0" borderId="20" xfId="0" applyFont="1" applyBorder="1" applyAlignment="1">
      <alignment vertical="center"/>
    </xf>
    <xf numFmtId="0" fontId="14" fillId="0" borderId="0" xfId="0" applyFont="1" applyAlignment="1">
      <alignment/>
    </xf>
    <xf numFmtId="0" fontId="2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7" fillId="0" borderId="17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0" fontId="76" fillId="34" borderId="0" xfId="0" applyFont="1" applyFill="1" applyBorder="1" applyAlignment="1">
      <alignment horizontal="right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49" fontId="74" fillId="33" borderId="16" xfId="0" applyNumberFormat="1" applyFont="1" applyFill="1" applyBorder="1" applyAlignment="1">
      <alignment horizontal="left" vertical="center"/>
    </xf>
    <xf numFmtId="184" fontId="6" fillId="33" borderId="19" xfId="0" applyNumberFormat="1" applyFont="1" applyFill="1" applyBorder="1" applyAlignment="1">
      <alignment horizontal="right" vertical="center"/>
    </xf>
    <xf numFmtId="49" fontId="73" fillId="33" borderId="0" xfId="0" applyNumberFormat="1" applyFont="1" applyFill="1" applyBorder="1" applyAlignment="1">
      <alignment horizontal="left" vertical="center"/>
    </xf>
    <xf numFmtId="49" fontId="73" fillId="33" borderId="18" xfId="0" applyNumberFormat="1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4" fillId="33" borderId="12" xfId="0" applyFont="1" applyFill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48" applyFont="1" applyBorder="1" applyAlignment="1" applyProtection="1">
      <alignment horizontal="center" vertical="center"/>
      <protection locked="0"/>
    </xf>
    <xf numFmtId="0" fontId="76" fillId="0" borderId="0" xfId="48" applyFont="1" applyFill="1" applyBorder="1" applyProtection="1">
      <alignment/>
      <protection locked="0"/>
    </xf>
    <xf numFmtId="0" fontId="74" fillId="0" borderId="10" xfId="48" applyFont="1" applyBorder="1" applyAlignment="1" applyProtection="1">
      <alignment horizontal="center" vertical="center"/>
      <protection locked="0"/>
    </xf>
    <xf numFmtId="0" fontId="74" fillId="0" borderId="12" xfId="48" applyFont="1" applyFill="1" applyBorder="1" applyAlignment="1" applyProtection="1">
      <alignment horizontal="center" vertical="center"/>
      <protection locked="0"/>
    </xf>
    <xf numFmtId="0" fontId="74" fillId="0" borderId="13" xfId="48" applyFont="1" applyFill="1" applyBorder="1" applyAlignment="1" applyProtection="1">
      <alignment horizontal="center" vertical="center"/>
      <protection locked="0"/>
    </xf>
    <xf numFmtId="182" fontId="74" fillId="0" borderId="14" xfId="48" applyNumberFormat="1" applyFont="1" applyBorder="1" applyAlignment="1" applyProtection="1">
      <alignment horizontal="left" vertical="center" wrapText="1"/>
      <protection locked="0"/>
    </xf>
    <xf numFmtId="182" fontId="74" fillId="0" borderId="16" xfId="48" applyNumberFormat="1" applyFont="1" applyBorder="1" applyAlignment="1" applyProtection="1">
      <alignment horizontal="center" vertical="center" wrapText="1"/>
      <protection locked="0"/>
    </xf>
    <xf numFmtId="179" fontId="7" fillId="0" borderId="22" xfId="48" applyNumberFormat="1" applyFont="1" applyFill="1" applyBorder="1" applyAlignment="1" applyProtection="1">
      <alignment horizontal="right" vertical="center"/>
      <protection/>
    </xf>
    <xf numFmtId="178" fontId="7" fillId="0" borderId="16" xfId="48" applyNumberFormat="1" applyFont="1" applyFill="1" applyBorder="1" applyAlignment="1" applyProtection="1">
      <alignment horizontal="right" vertical="center"/>
      <protection/>
    </xf>
    <xf numFmtId="182" fontId="73" fillId="0" borderId="18" xfId="48" applyNumberFormat="1" applyFont="1" applyBorder="1" applyAlignment="1" applyProtection="1">
      <alignment vertical="center" wrapText="1"/>
      <protection locked="0"/>
    </xf>
    <xf numFmtId="182" fontId="73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3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3" fillId="0" borderId="18" xfId="48" applyNumberFormat="1" applyFont="1" applyBorder="1" applyAlignment="1" applyProtection="1">
      <alignment horizontal="center" vertical="center" wrapText="1"/>
      <protection locked="0"/>
    </xf>
    <xf numFmtId="182" fontId="73" fillId="0" borderId="20" xfId="48" applyNumberFormat="1" applyFont="1" applyBorder="1" applyAlignment="1" applyProtection="1">
      <alignment horizontal="center" vertical="center" wrapText="1"/>
      <protection locked="0"/>
    </xf>
    <xf numFmtId="182" fontId="73" fillId="0" borderId="15" xfId="48" applyNumberFormat="1" applyFont="1" applyBorder="1" applyAlignment="1" applyProtection="1">
      <alignment horizontal="center" vertical="center" wrapText="1"/>
      <protection locked="0"/>
    </xf>
    <xf numFmtId="179" fontId="6" fillId="0" borderId="24" xfId="48" applyNumberFormat="1" applyFont="1" applyFill="1" applyBorder="1" applyAlignment="1" applyProtection="1">
      <alignment horizontal="right" vertical="center"/>
      <protection/>
    </xf>
    <xf numFmtId="178" fontId="6" fillId="0" borderId="15" xfId="48" applyNumberFormat="1" applyFont="1" applyFill="1" applyBorder="1" applyAlignment="1" applyProtection="1">
      <alignment horizontal="right" vertical="center"/>
      <protection/>
    </xf>
    <xf numFmtId="182" fontId="6" fillId="0" borderId="23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3" fillId="33" borderId="18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4" fillId="34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4" fontId="6" fillId="34" borderId="16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3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4" fontId="6" fillId="34" borderId="31" xfId="0" applyNumberFormat="1" applyFont="1" applyFill="1" applyBorder="1" applyAlignment="1">
      <alignment horizontal="right" vertical="center" wrapText="1"/>
    </xf>
    <xf numFmtId="0" fontId="74" fillId="33" borderId="18" xfId="0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horizontal="right" vertical="center"/>
    </xf>
    <xf numFmtId="2" fontId="7" fillId="33" borderId="16" xfId="0" applyNumberFormat="1" applyFont="1" applyFill="1" applyBorder="1" applyAlignment="1">
      <alignment horizontal="right" vertical="center"/>
    </xf>
    <xf numFmtId="178" fontId="7" fillId="33" borderId="16" xfId="0" applyNumberFormat="1" applyFont="1" applyFill="1" applyBorder="1" applyAlignment="1">
      <alignment horizontal="right" vertical="center"/>
    </xf>
    <xf numFmtId="0" fontId="73" fillId="33" borderId="18" xfId="0" applyFont="1" applyFill="1" applyBorder="1" applyAlignment="1">
      <alignment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vertical="center"/>
    </xf>
    <xf numFmtId="0" fontId="74" fillId="33" borderId="20" xfId="0" applyFont="1" applyFill="1" applyBorder="1" applyAlignment="1">
      <alignment vertical="center"/>
    </xf>
    <xf numFmtId="2" fontId="6" fillId="33" borderId="21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178" fontId="6" fillId="33" borderId="15" xfId="0" applyNumberFormat="1" applyFont="1" applyFill="1" applyBorder="1" applyAlignment="1">
      <alignment horizontal="right" vertical="center"/>
    </xf>
    <xf numFmtId="0" fontId="74" fillId="33" borderId="1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3" fillId="33" borderId="20" xfId="0" applyFont="1" applyFill="1" applyBorder="1" applyAlignment="1">
      <alignment vertical="center"/>
    </xf>
    <xf numFmtId="0" fontId="74" fillId="33" borderId="18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4" fillId="33" borderId="18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left" vertical="center"/>
    </xf>
    <xf numFmtId="0" fontId="73" fillId="33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9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98" fontId="22" fillId="0" borderId="0" xfId="0" applyNumberFormat="1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7" fillId="34" borderId="12" xfId="0" applyNumberFormat="1" applyFont="1" applyFill="1" applyBorder="1" applyAlignment="1">
      <alignment horizontal="center" vertical="center" wrapText="1"/>
    </xf>
    <xf numFmtId="179" fontId="7" fillId="34" borderId="12" xfId="0" applyNumberFormat="1" applyFont="1" applyFill="1" applyBorder="1" applyAlignment="1">
      <alignment horizontal="center" vertical="center" wrapText="1"/>
    </xf>
    <xf numFmtId="178" fontId="7" fillId="34" borderId="13" xfId="0" applyNumberFormat="1" applyFont="1" applyFill="1" applyBorder="1" applyAlignment="1">
      <alignment horizontal="center" vertical="center" wrapText="1"/>
    </xf>
    <xf numFmtId="182" fontId="8" fillId="34" borderId="12" xfId="54" applyNumberFormat="1" applyFont="1" applyFill="1" applyBorder="1" applyAlignment="1">
      <alignment horizontal="center" vertical="center"/>
      <protection/>
    </xf>
    <xf numFmtId="182" fontId="8" fillId="34" borderId="13" xfId="5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79" fontId="7" fillId="34" borderId="13" xfId="0" applyNumberFormat="1" applyFont="1" applyFill="1" applyBorder="1" applyAlignment="1">
      <alignment horizontal="center" vertical="center" wrapText="1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73" fillId="33" borderId="20" xfId="0" applyNumberFormat="1" applyFont="1" applyFill="1" applyBorder="1" applyAlignment="1">
      <alignment horizontal="left" vertical="center"/>
    </xf>
    <xf numFmtId="178" fontId="0" fillId="0" borderId="2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80" fontId="0" fillId="34" borderId="1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78" fontId="6" fillId="34" borderId="12" xfId="0" applyNumberFormat="1" applyFont="1" applyFill="1" applyBorder="1" applyAlignment="1">
      <alignment horizontal="center" vertical="center" wrapText="1"/>
    </xf>
    <xf numFmtId="1" fontId="12" fillId="0" borderId="12" xfId="50" applyNumberFormat="1" applyFont="1" applyBorder="1" applyAlignment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179" fontId="0" fillId="0" borderId="1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35" borderId="12" xfId="0" applyNumberForma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2" fontId="0" fillId="35" borderId="12" xfId="0" applyNumberFormat="1" applyFill="1" applyBorder="1" applyAlignment="1">
      <alignment horizontal="center" vertical="center"/>
    </xf>
    <xf numFmtId="178" fontId="30" fillId="0" borderId="12" xfId="0" applyNumberFormat="1" applyFont="1" applyBorder="1" applyAlignment="1">
      <alignment horizontal="center" vertical="center"/>
    </xf>
    <xf numFmtId="182" fontId="30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2" fontId="6" fillId="0" borderId="12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34" borderId="0" xfId="0" applyFont="1" applyFill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179" fontId="74" fillId="34" borderId="12" xfId="0" applyNumberFormat="1" applyFont="1" applyFill="1" applyBorder="1" applyAlignment="1">
      <alignment horizontal="center" vertical="center" wrapText="1"/>
    </xf>
    <xf numFmtId="178" fontId="74" fillId="34" borderId="12" xfId="0" applyNumberFormat="1" applyFont="1" applyFill="1" applyBorder="1" applyAlignment="1">
      <alignment horizontal="center" vertical="center" wrapText="1"/>
    </xf>
    <xf numFmtId="178" fontId="74" fillId="34" borderId="24" xfId="0" applyNumberFormat="1" applyFont="1" applyFill="1" applyBorder="1" applyAlignment="1">
      <alignment horizontal="center" vertical="center" wrapText="1"/>
    </xf>
    <xf numFmtId="178" fontId="74" fillId="34" borderId="13" xfId="0" applyNumberFormat="1" applyFont="1" applyFill="1" applyBorder="1" applyAlignment="1">
      <alignment horizontal="center" vertical="center" wrapText="1"/>
    </xf>
    <xf numFmtId="0" fontId="5" fillId="0" borderId="12" xfId="55" applyFont="1" applyBorder="1" applyAlignment="1">
      <alignment horizontal="center" vertical="center" wrapText="1"/>
      <protection/>
    </xf>
    <xf numFmtId="0" fontId="33" fillId="0" borderId="12" xfId="16" applyFont="1" applyBorder="1" applyAlignment="1">
      <alignment horizontal="center" vertical="center" wrapText="1"/>
      <protection/>
    </xf>
    <xf numFmtId="0" fontId="33" fillId="0" borderId="13" xfId="16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178" fontId="7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4" fillId="0" borderId="12" xfId="0" applyFont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73" fillId="0" borderId="12" xfId="0" applyFont="1" applyBorder="1" applyAlignment="1">
      <alignment horizontal="center" vertical="center" wrapText="1"/>
    </xf>
    <xf numFmtId="178" fontId="8" fillId="34" borderId="13" xfId="5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50" applyFont="1">
      <alignment/>
      <protection/>
    </xf>
    <xf numFmtId="0" fontId="29" fillId="0" borderId="0" xfId="50" applyFont="1" applyBorder="1" applyAlignment="1">
      <alignment horizontal="center" vertical="center"/>
      <protection/>
    </xf>
    <xf numFmtId="178" fontId="29" fillId="0" borderId="0" xfId="50" applyNumberFormat="1" applyFont="1" applyBorder="1" applyAlignment="1">
      <alignment horizontal="center" vertical="center"/>
      <protection/>
    </xf>
    <xf numFmtId="0" fontId="27" fillId="0" borderId="10" xfId="50" applyFont="1" applyBorder="1" applyAlignment="1">
      <alignment horizontal="center" vertical="center"/>
      <protection/>
    </xf>
    <xf numFmtId="0" fontId="27" fillId="0" borderId="12" xfId="50" applyFont="1" applyBorder="1" applyAlignment="1">
      <alignment horizontal="center" vertical="center"/>
      <protection/>
    </xf>
    <xf numFmtId="184" fontId="27" fillId="0" borderId="12" xfId="50" applyNumberFormat="1" applyFont="1" applyBorder="1" applyAlignment="1">
      <alignment horizontal="center" vertical="center" wrapText="1"/>
      <protection/>
    </xf>
    <xf numFmtId="178" fontId="27" fillId="0" borderId="13" xfId="50" applyNumberFormat="1" applyFont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3" fillId="0" borderId="10" xfId="50" applyFont="1" applyBorder="1" applyAlignment="1">
      <alignment horizontal="left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vertical="center"/>
      <protection/>
    </xf>
    <xf numFmtId="0" fontId="3" fillId="0" borderId="10" xfId="50" applyFont="1" applyBorder="1" applyAlignment="1">
      <alignment vertical="center" wrapText="1"/>
      <protection/>
    </xf>
    <xf numFmtId="0" fontId="3" fillId="0" borderId="10" xfId="50" applyFont="1" applyFill="1" applyBorder="1" applyAlignment="1">
      <alignment vertical="center"/>
      <protection/>
    </xf>
    <xf numFmtId="178" fontId="12" fillId="0" borderId="13" xfId="54" applyNumberFormat="1" applyFont="1" applyFill="1" applyBorder="1" applyAlignment="1">
      <alignment horizontal="center" vertical="center" shrinkToFit="1"/>
      <protection/>
    </xf>
    <xf numFmtId="178" fontId="12" fillId="34" borderId="13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2" fontId="12" fillId="0" borderId="22" xfId="50" applyNumberFormat="1" applyFont="1" applyBorder="1" applyAlignment="1">
      <alignment horizontal="center" vertical="center"/>
      <protection/>
    </xf>
    <xf numFmtId="178" fontId="12" fillId="0" borderId="17" xfId="50" applyNumberFormat="1" applyFont="1" applyBorder="1" applyAlignment="1">
      <alignment horizontal="center" vertical="center"/>
      <protection/>
    </xf>
    <xf numFmtId="1" fontId="12" fillId="0" borderId="22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179" fontId="6" fillId="0" borderId="23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17" borderId="0" xfId="50" applyFont="1" applyFill="1" applyBorder="1" applyAlignment="1">
      <alignment horizontal="center" vertical="center"/>
      <protection/>
    </xf>
    <xf numFmtId="0" fontId="78" fillId="17" borderId="0" xfId="0" applyFont="1" applyFill="1" applyAlignment="1">
      <alignment horizontal="center" vertical="center"/>
    </xf>
    <xf numFmtId="0" fontId="79" fillId="17" borderId="0" xfId="0" applyFont="1" applyFill="1" applyAlignment="1">
      <alignment horizontal="center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80" fillId="17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9" fillId="17" borderId="0" xfId="48" applyFont="1" applyFill="1" applyBorder="1" applyAlignment="1" applyProtection="1">
      <alignment horizontal="center" vertical="center"/>
      <protection locked="0"/>
    </xf>
    <xf numFmtId="0" fontId="81" fillId="17" borderId="0" xfId="48" applyFont="1" applyFill="1" applyBorder="1" applyAlignment="1" applyProtection="1">
      <alignment horizontal="center" vertical="center"/>
      <protection locked="0"/>
    </xf>
    <xf numFmtId="0" fontId="73" fillId="0" borderId="0" xfId="48" applyFont="1" applyBorder="1" applyAlignment="1" applyProtection="1">
      <alignment/>
      <protection locked="0"/>
    </xf>
    <xf numFmtId="0" fontId="76" fillId="0" borderId="15" xfId="0" applyFont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2" fillId="17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3" fillId="17" borderId="15" xfId="0" applyFont="1" applyFill="1" applyBorder="1" applyAlignment="1">
      <alignment horizontal="center" vertical="center"/>
    </xf>
    <xf numFmtId="178" fontId="74" fillId="34" borderId="12" xfId="0" applyNumberFormat="1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178" fontId="31" fillId="34" borderId="11" xfId="0" applyNumberFormat="1" applyFont="1" applyFill="1" applyBorder="1" applyAlignment="1">
      <alignment horizontal="center" vertical="center" wrapText="1"/>
    </xf>
    <xf numFmtId="178" fontId="31" fillId="34" borderId="10" xfId="0" applyNumberFormat="1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179" fontId="33" fillId="34" borderId="12" xfId="55" applyNumberFormat="1" applyFont="1" applyFill="1" applyBorder="1" applyAlignment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4066;&#23450;&#65289;&#21439;&#24066;&#21306;&#24314;&#31569;&#19994;&#65288;4&#23395;&#24230;&#652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306&#23731;&#38451;2021&#24180;&#24230;&#20998;&#24066;&#21439;&#25910;&#20837;&#28040;&#36153;&#27979;&#31639;&#32467;&#26524;&#3492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-11&#26376;&#35268;&#27169;&#20197;&#19978;&#26381;&#21153;&#19994;&#20225;&#19994;&#20998;&#22320;&#21306;&#27719;&#24635;&#34920;(&#19978;&#32463;&#27982;&#21160;&#245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43060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1&#24180;12&#26376;31&#26085;&#20840;&#24066;&#24066;&#22330;&#20027;&#20307;&#21457;&#23637;&#24773;&#20917;&#19968;&#35272;&#3492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1711403</v>
          </cell>
          <cell r="C3">
            <v>12.052313685692312</v>
          </cell>
          <cell r="D3">
            <v>1081357</v>
          </cell>
          <cell r="E3">
            <v>13.16971527485616</v>
          </cell>
        </row>
        <row r="7">
          <cell r="B7">
            <v>14910</v>
          </cell>
          <cell r="C7">
            <v>13.729977116704802</v>
          </cell>
          <cell r="D7">
            <v>10146</v>
          </cell>
          <cell r="E7">
            <v>21.58178550029959</v>
          </cell>
        </row>
        <row r="8">
          <cell r="B8">
            <v>117468</v>
          </cell>
          <cell r="C8">
            <v>9.428302607431974</v>
          </cell>
          <cell r="D8">
            <v>86235</v>
          </cell>
          <cell r="E8">
            <v>12.877469010563232</v>
          </cell>
        </row>
        <row r="9">
          <cell r="B9">
            <v>24462</v>
          </cell>
          <cell r="C9">
            <v>1.1327931205556467</v>
          </cell>
          <cell r="D9">
            <v>18662</v>
          </cell>
          <cell r="E9">
            <v>-2.741296643735666</v>
          </cell>
        </row>
        <row r="10">
          <cell r="B10">
            <v>66635</v>
          </cell>
          <cell r="C10">
            <v>8.89317405585605</v>
          </cell>
          <cell r="D10">
            <v>59785</v>
          </cell>
          <cell r="E10">
            <v>62.93298449295506</v>
          </cell>
        </row>
        <row r="11">
          <cell r="B11">
            <v>101800</v>
          </cell>
          <cell r="C11">
            <v>6.306325121918107</v>
          </cell>
          <cell r="D11">
            <v>76432</v>
          </cell>
          <cell r="E11">
            <v>5.4525386313465845</v>
          </cell>
        </row>
        <row r="12">
          <cell r="B12">
            <v>41773</v>
          </cell>
          <cell r="C12">
            <v>9.187620889748558</v>
          </cell>
          <cell r="D12">
            <v>34722</v>
          </cell>
          <cell r="E12">
            <v>4.176417641764175</v>
          </cell>
        </row>
        <row r="13">
          <cell r="B13">
            <v>37507</v>
          </cell>
          <cell r="C13">
            <v>20.776042505232667</v>
          </cell>
          <cell r="D13">
            <v>27248</v>
          </cell>
          <cell r="E13">
            <v>24.034959941733433</v>
          </cell>
        </row>
        <row r="15">
          <cell r="B15">
            <v>122177</v>
          </cell>
          <cell r="C15">
            <v>10.222290384858269</v>
          </cell>
          <cell r="D15">
            <v>96121</v>
          </cell>
          <cell r="E15">
            <v>14.103751187084512</v>
          </cell>
        </row>
        <row r="16">
          <cell r="B16">
            <v>134396</v>
          </cell>
          <cell r="C16">
            <v>8.696812597559102</v>
          </cell>
          <cell r="D16">
            <v>95568</v>
          </cell>
          <cell r="E16">
            <v>9.150714970990009</v>
          </cell>
        </row>
        <row r="17">
          <cell r="B17">
            <v>258263</v>
          </cell>
          <cell r="C17">
            <v>5.233498628875523</v>
          </cell>
          <cell r="D17">
            <v>92025</v>
          </cell>
          <cell r="E17">
            <v>8.286363154983945</v>
          </cell>
        </row>
        <row r="18">
          <cell r="B18">
            <v>81742</v>
          </cell>
          <cell r="C18">
            <v>8.270417759410847</v>
          </cell>
          <cell r="D18">
            <v>59316</v>
          </cell>
          <cell r="E18">
            <v>10.511607109587516</v>
          </cell>
        </row>
        <row r="19">
          <cell r="B19">
            <v>67676</v>
          </cell>
          <cell r="C19">
            <v>16.612389075557843</v>
          </cell>
          <cell r="D19">
            <v>47452</v>
          </cell>
          <cell r="E19">
            <v>16.712989153159356</v>
          </cell>
        </row>
        <row r="20">
          <cell r="B20">
            <v>84394</v>
          </cell>
          <cell r="C20">
            <v>18.30160643696206</v>
          </cell>
          <cell r="D20">
            <v>63214</v>
          </cell>
          <cell r="E20">
            <v>17.670929431693366</v>
          </cell>
        </row>
      </sheetData>
      <sheetData sheetId="2">
        <row r="6">
          <cell r="B6">
            <v>369429</v>
          </cell>
          <cell r="C6">
            <v>3637702</v>
          </cell>
          <cell r="E6">
            <v>9.063571461979327</v>
          </cell>
        </row>
        <row r="7">
          <cell r="B7">
            <v>292164</v>
          </cell>
          <cell r="C7">
            <v>2992714</v>
          </cell>
          <cell r="E7">
            <v>8.86891737285438</v>
          </cell>
        </row>
        <row r="8">
          <cell r="B8">
            <v>77265</v>
          </cell>
          <cell r="C8">
            <v>644988</v>
          </cell>
          <cell r="E8">
            <v>9.975941249588647</v>
          </cell>
        </row>
        <row r="9">
          <cell r="B9">
            <v>229937</v>
          </cell>
          <cell r="C9">
            <v>1711403</v>
          </cell>
          <cell r="E9">
            <v>12.052313685692305</v>
          </cell>
        </row>
        <row r="10">
          <cell r="B10">
            <v>153263</v>
          </cell>
          <cell r="C10">
            <v>1081357</v>
          </cell>
          <cell r="E10">
            <v>13.16971527485615</v>
          </cell>
        </row>
        <row r="11">
          <cell r="B11">
            <v>115864</v>
          </cell>
          <cell r="C11">
            <v>1718670</v>
          </cell>
          <cell r="E11">
            <v>5.593668324295631</v>
          </cell>
        </row>
        <row r="12">
          <cell r="B12">
            <v>699492</v>
          </cell>
          <cell r="C12">
            <v>5516142</v>
          </cell>
          <cell r="E12">
            <v>1.4746372365907827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4">
          <cell r="D4">
            <v>10.5106057096255</v>
          </cell>
        </row>
        <row r="5">
          <cell r="D5">
            <v>13.8</v>
          </cell>
        </row>
        <row r="6">
          <cell r="D6">
            <v>19.8</v>
          </cell>
        </row>
        <row r="7">
          <cell r="D7">
            <v>9.2</v>
          </cell>
        </row>
        <row r="8">
          <cell r="D8">
            <v>13.8</v>
          </cell>
        </row>
        <row r="9">
          <cell r="D9">
            <v>13.8</v>
          </cell>
        </row>
        <row r="10">
          <cell r="D10">
            <v>8.9</v>
          </cell>
        </row>
        <row r="11">
          <cell r="D11">
            <v>17.6</v>
          </cell>
        </row>
        <row r="12">
          <cell r="D12">
            <v>12.3</v>
          </cell>
        </row>
        <row r="13">
          <cell r="D13">
            <v>11.5</v>
          </cell>
        </row>
        <row r="14">
          <cell r="D14">
            <v>11.5</v>
          </cell>
        </row>
        <row r="15">
          <cell r="D15">
            <v>9.8</v>
          </cell>
        </row>
        <row r="16">
          <cell r="D16">
            <v>14.1</v>
          </cell>
        </row>
        <row r="17">
          <cell r="D17">
            <v>11.5</v>
          </cell>
        </row>
      </sheetData>
      <sheetData sheetId="2">
        <row r="6">
          <cell r="C6">
            <v>14.8</v>
          </cell>
        </row>
        <row r="7">
          <cell r="C7">
            <v>10.6</v>
          </cell>
        </row>
        <row r="8">
          <cell r="C8">
            <v>41.8</v>
          </cell>
        </row>
        <row r="9">
          <cell r="C9">
            <v>-28.9</v>
          </cell>
        </row>
        <row r="10">
          <cell r="C10">
            <v>13</v>
          </cell>
        </row>
        <row r="11">
          <cell r="C11">
            <v>3.4</v>
          </cell>
        </row>
        <row r="12">
          <cell r="C12">
            <v>13.2</v>
          </cell>
        </row>
        <row r="13">
          <cell r="C13">
            <v>-5.5</v>
          </cell>
        </row>
        <row r="14">
          <cell r="C14">
            <v>26.6</v>
          </cell>
        </row>
        <row r="15">
          <cell r="C15">
            <v>22.4</v>
          </cell>
        </row>
        <row r="16">
          <cell r="C16">
            <v>47.8</v>
          </cell>
        </row>
        <row r="17">
          <cell r="C17">
            <v>9.6</v>
          </cell>
        </row>
        <row r="18">
          <cell r="C18">
            <v>26.6</v>
          </cell>
        </row>
        <row r="20">
          <cell r="C20">
            <v>2.7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建筑业"/>
      <sheetName val="建安投资"/>
      <sheetName val="销售面积"/>
    </sheetNames>
    <sheetDataSet>
      <sheetData sheetId="0">
        <row r="4">
          <cell r="C4">
            <v>686.61</v>
          </cell>
          <cell r="D4">
            <v>13.1</v>
          </cell>
        </row>
        <row r="5">
          <cell r="C5">
            <v>92.34474</v>
          </cell>
          <cell r="D5">
            <v>11.5</v>
          </cell>
        </row>
        <row r="6">
          <cell r="C6">
            <v>25.70672</v>
          </cell>
          <cell r="D6">
            <v>9.7</v>
          </cell>
        </row>
        <row r="7">
          <cell r="C7">
            <v>23.31928</v>
          </cell>
          <cell r="D7">
            <v>18.6</v>
          </cell>
        </row>
        <row r="8">
          <cell r="C8">
            <v>184.25273</v>
          </cell>
          <cell r="D8">
            <v>16</v>
          </cell>
        </row>
        <row r="9">
          <cell r="C9">
            <v>50.24853</v>
          </cell>
          <cell r="D9">
            <v>19.3</v>
          </cell>
        </row>
        <row r="10">
          <cell r="C10">
            <v>6.434</v>
          </cell>
          <cell r="D10">
            <v>2.7</v>
          </cell>
        </row>
        <row r="11">
          <cell r="C11">
            <v>27.70416</v>
          </cell>
          <cell r="D11">
            <v>9.7</v>
          </cell>
        </row>
        <row r="12">
          <cell r="C12">
            <v>17.35616</v>
          </cell>
          <cell r="D12">
            <v>6.2</v>
          </cell>
        </row>
        <row r="13">
          <cell r="C13">
            <v>66.37034</v>
          </cell>
          <cell r="D13">
            <v>16.5</v>
          </cell>
        </row>
        <row r="14">
          <cell r="C14">
            <v>47.98866</v>
          </cell>
          <cell r="D14">
            <v>8.7</v>
          </cell>
        </row>
        <row r="15">
          <cell r="C15">
            <v>35.46024</v>
          </cell>
          <cell r="D15">
            <v>19.1</v>
          </cell>
        </row>
        <row r="16">
          <cell r="C16">
            <v>18.42743</v>
          </cell>
          <cell r="D16">
            <v>14.3</v>
          </cell>
        </row>
        <row r="17">
          <cell r="C17">
            <v>90.99649</v>
          </cell>
          <cell r="D17">
            <v>21.9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31236</v>
          </cell>
          <cell r="D6">
            <v>9.303327158330443</v>
          </cell>
          <cell r="E6">
            <v>39799.02608018348</v>
          </cell>
          <cell r="G6">
            <v>8.34</v>
          </cell>
          <cell r="H6">
            <v>20168.073382766874</v>
          </cell>
          <cell r="J6">
            <v>10.94</v>
          </cell>
        </row>
        <row r="7">
          <cell r="B7">
            <v>44004</v>
          </cell>
          <cell r="D7">
            <v>8.539947544769987</v>
          </cell>
          <cell r="E7">
            <v>44003.58393365477</v>
          </cell>
        </row>
        <row r="8">
          <cell r="B8">
            <v>46048</v>
          </cell>
          <cell r="D8">
            <v>8.33168986059405</v>
          </cell>
          <cell r="E8">
            <v>46048.48511539932</v>
          </cell>
        </row>
        <row r="9">
          <cell r="B9">
            <v>32208</v>
          </cell>
          <cell r="D9">
            <v>9.63342345785614</v>
          </cell>
          <cell r="E9">
            <v>39068.276333100024</v>
          </cell>
          <cell r="G9">
            <v>8.727475290995532</v>
          </cell>
          <cell r="H9">
            <v>23559.363470673314</v>
          </cell>
        </row>
        <row r="10">
          <cell r="B10">
            <v>27733</v>
          </cell>
          <cell r="D10">
            <v>9.801644758769946</v>
          </cell>
          <cell r="E10">
            <v>35170.5008616653</v>
          </cell>
          <cell r="G10">
            <v>8.033968554054589</v>
          </cell>
          <cell r="H10">
            <v>21414.543218958137</v>
          </cell>
        </row>
        <row r="11">
          <cell r="B11">
            <v>30290</v>
          </cell>
          <cell r="D11">
            <v>10.028893509984105</v>
          </cell>
          <cell r="E11">
            <v>36342.31906162761</v>
          </cell>
          <cell r="H11">
            <v>25330.544651778666</v>
          </cell>
        </row>
        <row r="12">
          <cell r="B12">
            <v>30130</v>
          </cell>
          <cell r="E12">
            <v>37721.08338542938</v>
          </cell>
          <cell r="G12">
            <v>7.94106377733612</v>
          </cell>
          <cell r="H12">
            <v>23637.53636107291</v>
          </cell>
          <cell r="J12">
            <v>10.642682568359675</v>
          </cell>
        </row>
        <row r="13">
          <cell r="B13">
            <v>19109</v>
          </cell>
          <cell r="D13">
            <v>9.544546360258455</v>
          </cell>
          <cell r="E13">
            <v>28808.58432437541</v>
          </cell>
          <cell r="H13">
            <v>12600.580940484926</v>
          </cell>
          <cell r="J13">
            <v>11.30145446200991</v>
          </cell>
        </row>
        <row r="14">
          <cell r="B14">
            <v>32344</v>
          </cell>
          <cell r="E14">
            <v>39010.75837576596</v>
          </cell>
          <cell r="H14">
            <v>25299.923257473343</v>
          </cell>
          <cell r="J14">
            <v>10.775063942786346</v>
          </cell>
        </row>
        <row r="15">
          <cell r="B15">
            <v>31723</v>
          </cell>
          <cell r="D15">
            <v>9.407949121909386</v>
          </cell>
          <cell r="E15">
            <v>39228.64563985894</v>
          </cell>
          <cell r="H15">
            <v>23139.40018748805</v>
          </cell>
          <cell r="J15">
            <v>10.67293895718021</v>
          </cell>
        </row>
        <row r="16">
          <cell r="B16">
            <v>27755</v>
          </cell>
          <cell r="D16">
            <v>10.093779711662254</v>
          </cell>
          <cell r="E16">
            <v>35307.689800048014</v>
          </cell>
          <cell r="G16">
            <v>8.601658962561544</v>
          </cell>
          <cell r="H16">
            <v>20698.268323938857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>
        <row r="6">
          <cell r="C6">
            <v>348.3557</v>
          </cell>
          <cell r="D6">
            <v>26.59</v>
          </cell>
        </row>
        <row r="7">
          <cell r="C7">
            <v>44.11203</v>
          </cell>
          <cell r="D7">
            <v>21.67</v>
          </cell>
        </row>
        <row r="8">
          <cell r="C8">
            <v>13.630329999999999</v>
          </cell>
          <cell r="D8">
            <v>9.9</v>
          </cell>
        </row>
        <row r="9">
          <cell r="C9">
            <v>35.29467</v>
          </cell>
          <cell r="D9">
            <v>41.5</v>
          </cell>
        </row>
        <row r="10">
          <cell r="C10">
            <v>25.5844</v>
          </cell>
          <cell r="D10">
            <v>41.7</v>
          </cell>
        </row>
        <row r="11">
          <cell r="C11">
            <v>30.53375</v>
          </cell>
          <cell r="D11">
            <v>15.59</v>
          </cell>
        </row>
        <row r="12">
          <cell r="C12">
            <v>12.96751</v>
          </cell>
          <cell r="D12">
            <v>21.95</v>
          </cell>
        </row>
        <row r="13">
          <cell r="C13">
            <v>36.07597</v>
          </cell>
          <cell r="D13">
            <v>41.37</v>
          </cell>
        </row>
        <row r="14">
          <cell r="C14">
            <v>13.72768</v>
          </cell>
          <cell r="D14">
            <v>42</v>
          </cell>
        </row>
        <row r="15">
          <cell r="C15">
            <v>14.341339999999999</v>
          </cell>
          <cell r="D15">
            <v>41.4</v>
          </cell>
        </row>
        <row r="16">
          <cell r="C16">
            <v>29.13723</v>
          </cell>
          <cell r="D16">
            <v>35.1</v>
          </cell>
        </row>
        <row r="17">
          <cell r="C17">
            <v>52.65011</v>
          </cell>
          <cell r="D17">
            <v>5.24</v>
          </cell>
        </row>
        <row r="18">
          <cell r="C18">
            <v>34.64602</v>
          </cell>
          <cell r="D18">
            <v>36.3</v>
          </cell>
        </row>
        <row r="19">
          <cell r="C19">
            <v>5.65466</v>
          </cell>
          <cell r="D19">
            <v>41.1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33181506.238959</v>
          </cell>
          <cell r="D6">
            <v>30671176.965168</v>
          </cell>
          <cell r="F6">
            <v>8.184652570202573</v>
          </cell>
        </row>
        <row r="7">
          <cell r="C7">
            <v>21861401.279734</v>
          </cell>
          <cell r="D7">
            <v>19292040.476298</v>
          </cell>
          <cell r="F7">
            <v>13.318242860793745</v>
          </cell>
        </row>
        <row r="8">
          <cell r="C8">
            <v>5569807.642648</v>
          </cell>
          <cell r="D8">
            <v>5866601.952582</v>
          </cell>
          <cell r="F8">
            <v>-5.05904972474525</v>
          </cell>
        </row>
        <row r="9">
          <cell r="C9">
            <v>773117.374191</v>
          </cell>
          <cell r="D9">
            <v>809310.567224</v>
          </cell>
          <cell r="F9">
            <v>-4.472101872726753</v>
          </cell>
        </row>
        <row r="10">
          <cell r="C10">
            <v>4733376.561507</v>
          </cell>
          <cell r="D10">
            <v>4485749.615519</v>
          </cell>
          <cell r="F10">
            <v>5.520302451374093</v>
          </cell>
        </row>
        <row r="11">
          <cell r="C11">
            <v>234241.974005</v>
          </cell>
          <cell r="D11">
            <v>207812.273171</v>
          </cell>
          <cell r="F11">
            <v>12.718065411012617</v>
          </cell>
        </row>
        <row r="12">
          <cell r="C12">
            <v>28416539.420402</v>
          </cell>
          <cell r="D12">
            <v>24651339.974751</v>
          </cell>
          <cell r="F12">
            <v>15.273812496633</v>
          </cell>
        </row>
        <row r="13">
          <cell r="C13">
            <v>6835723.51212</v>
          </cell>
          <cell r="D13">
            <v>5546135.535353001</v>
          </cell>
          <cell r="F13">
            <v>23.318911924728084</v>
          </cell>
        </row>
        <row r="14">
          <cell r="C14">
            <v>20861857.843176</v>
          </cell>
          <cell r="D14">
            <v>18594682.283379003</v>
          </cell>
          <cell r="F14">
            <v>12.182177185810644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8.4</v>
          </cell>
        </row>
        <row r="6">
          <cell r="G6">
            <v>4.1</v>
          </cell>
        </row>
        <row r="7">
          <cell r="G7">
            <v>-5.2358371040723934</v>
          </cell>
        </row>
        <row r="9">
          <cell r="G9">
            <v>12.225882352941198</v>
          </cell>
        </row>
        <row r="10">
          <cell r="G10">
            <v>9.9</v>
          </cell>
        </row>
        <row r="11">
          <cell r="G11">
            <v>9.9</v>
          </cell>
        </row>
        <row r="12">
          <cell r="G12">
            <v>9.8</v>
          </cell>
        </row>
        <row r="13">
          <cell r="G13">
            <v>11.9</v>
          </cell>
        </row>
        <row r="14">
          <cell r="G14">
            <v>11.2</v>
          </cell>
        </row>
        <row r="15">
          <cell r="G15">
            <v>-3.1</v>
          </cell>
        </row>
        <row r="16">
          <cell r="G16">
            <v>25.1</v>
          </cell>
        </row>
        <row r="17">
          <cell r="G17">
            <v>3.5</v>
          </cell>
        </row>
        <row r="18">
          <cell r="G18">
            <v>18.2</v>
          </cell>
        </row>
        <row r="19">
          <cell r="G19">
            <v>47.4</v>
          </cell>
        </row>
        <row r="22">
          <cell r="G22">
            <v>8.4</v>
          </cell>
        </row>
        <row r="23">
          <cell r="G23">
            <v>-3.105853043961071</v>
          </cell>
        </row>
        <row r="24">
          <cell r="G24">
            <v>8.90498476714685</v>
          </cell>
        </row>
        <row r="25">
          <cell r="G25">
            <v>22.098285282291698</v>
          </cell>
        </row>
        <row r="26">
          <cell r="G26">
            <v>-22.762010796797604</v>
          </cell>
        </row>
        <row r="27">
          <cell r="G27">
            <v>3.305973959760977</v>
          </cell>
        </row>
        <row r="28">
          <cell r="G28">
            <v>9.197017358059089</v>
          </cell>
        </row>
        <row r="29">
          <cell r="G29">
            <v>-3.325933821009841</v>
          </cell>
        </row>
        <row r="30">
          <cell r="G30">
            <v>11.431084266010227</v>
          </cell>
        </row>
        <row r="31">
          <cell r="G31">
            <v>-7.069819772555707</v>
          </cell>
        </row>
        <row r="32">
          <cell r="G32">
            <v>11.340746021629112</v>
          </cell>
        </row>
        <row r="33">
          <cell r="G33">
            <v>18.407383100438214</v>
          </cell>
        </row>
        <row r="34">
          <cell r="G34">
            <v>30.866747760544566</v>
          </cell>
        </row>
        <row r="38">
          <cell r="G38">
            <v>8.57294477307109</v>
          </cell>
        </row>
        <row r="39">
          <cell r="G39">
            <v>0.3125450216811654</v>
          </cell>
        </row>
        <row r="40">
          <cell r="G40">
            <v>10.967660550453594</v>
          </cell>
        </row>
        <row r="41">
          <cell r="G41">
            <v>9.191979956631124</v>
          </cell>
        </row>
        <row r="42">
          <cell r="G42">
            <v>14.09926513005717</v>
          </cell>
        </row>
        <row r="43">
          <cell r="G43">
            <v>20.474265743439357</v>
          </cell>
        </row>
        <row r="44">
          <cell r="G44">
            <v>-2.212289148028812</v>
          </cell>
        </row>
        <row r="45">
          <cell r="G45">
            <v>7.6023449666987375</v>
          </cell>
        </row>
        <row r="46">
          <cell r="G46">
            <v>3.172891489869012</v>
          </cell>
        </row>
        <row r="47">
          <cell r="G47">
            <v>7.675332006642832</v>
          </cell>
        </row>
        <row r="48">
          <cell r="G48">
            <v>35.590191627817624</v>
          </cell>
        </row>
        <row r="52">
          <cell r="G52">
            <v>8.3</v>
          </cell>
        </row>
        <row r="53">
          <cell r="G53">
            <v>23.5</v>
          </cell>
        </row>
        <row r="54">
          <cell r="G54">
            <v>-4.941538461538453</v>
          </cell>
        </row>
        <row r="55">
          <cell r="G55">
            <v>13.2</v>
          </cell>
        </row>
        <row r="56">
          <cell r="G56">
            <v>7.7</v>
          </cell>
        </row>
        <row r="57">
          <cell r="G57">
            <v>9.3</v>
          </cell>
        </row>
        <row r="58">
          <cell r="G58">
            <v>6.241809954751143</v>
          </cell>
        </row>
        <row r="59">
          <cell r="G59">
            <v>15.8</v>
          </cell>
        </row>
        <row r="60">
          <cell r="G60">
            <v>7.5</v>
          </cell>
        </row>
        <row r="61">
          <cell r="G61">
            <v>-3.1</v>
          </cell>
        </row>
        <row r="62">
          <cell r="G62">
            <v>47.4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18078675.5208433</v>
          </cell>
          <cell r="C5">
            <v>14.857581722249108</v>
          </cell>
        </row>
        <row r="6">
          <cell r="B6">
            <v>5299489.361638161</v>
          </cell>
        </row>
        <row r="7">
          <cell r="B7">
            <v>443295.5234067466</v>
          </cell>
        </row>
        <row r="8">
          <cell r="B8">
            <v>633992.8528032063</v>
          </cell>
        </row>
        <row r="9">
          <cell r="B9">
            <v>1529079.4744088668</v>
          </cell>
        </row>
        <row r="10">
          <cell r="B10">
            <v>1458744.1016402277</v>
          </cell>
        </row>
        <row r="11">
          <cell r="B11">
            <v>1432073.059818708</v>
          </cell>
        </row>
        <row r="12">
          <cell r="B12">
            <v>1627282.9900349723</v>
          </cell>
        </row>
        <row r="13">
          <cell r="B13">
            <v>1377359.0615257537</v>
          </cell>
        </row>
        <row r="14">
          <cell r="B14">
            <v>1062081.5638504871</v>
          </cell>
        </row>
        <row r="15">
          <cell r="B15">
            <v>2193787.778510048</v>
          </cell>
        </row>
        <row r="16">
          <cell r="B16">
            <v>476622.42048323795</v>
          </cell>
        </row>
        <row r="17">
          <cell r="B17">
            <v>209882.5309020202</v>
          </cell>
        </row>
        <row r="18">
          <cell r="B18">
            <v>334984.80182091426</v>
          </cell>
        </row>
        <row r="21">
          <cell r="B21">
            <v>18078675.5208433</v>
          </cell>
          <cell r="D21">
            <v>14.857581722248824</v>
          </cell>
        </row>
        <row r="23">
          <cell r="B23">
            <v>15627297.600859463</v>
          </cell>
          <cell r="D23">
            <v>14.9061</v>
          </cell>
        </row>
        <row r="24">
          <cell r="B24">
            <v>2451377.9199838378</v>
          </cell>
          <cell r="D24">
            <v>14.549242957762871</v>
          </cell>
        </row>
        <row r="26">
          <cell r="B26">
            <v>15398286.359544808</v>
          </cell>
          <cell r="D26">
            <v>14.11</v>
          </cell>
        </row>
        <row r="27">
          <cell r="B27">
            <v>2680389.161298493</v>
          </cell>
          <cell r="D27">
            <v>19.349481359015</v>
          </cell>
        </row>
        <row r="31">
          <cell r="B31">
            <v>5141450.6</v>
          </cell>
          <cell r="C31">
            <v>19.9</v>
          </cell>
        </row>
        <row r="33">
          <cell r="B33">
            <v>626913.2</v>
          </cell>
          <cell r="C33">
            <v>35.1</v>
          </cell>
        </row>
        <row r="34">
          <cell r="B34">
            <v>60751.1</v>
          </cell>
          <cell r="C34">
            <v>34.5</v>
          </cell>
        </row>
        <row r="35">
          <cell r="B35">
            <v>100559.3</v>
          </cell>
          <cell r="C35">
            <v>33</v>
          </cell>
        </row>
        <row r="36">
          <cell r="B36">
            <v>327050.2</v>
          </cell>
          <cell r="C36">
            <v>-1.2</v>
          </cell>
        </row>
        <row r="37">
          <cell r="B37">
            <v>26168.7</v>
          </cell>
          <cell r="C37">
            <v>29.1</v>
          </cell>
        </row>
        <row r="38">
          <cell r="B38">
            <v>105955.5</v>
          </cell>
          <cell r="C38">
            <v>13.5</v>
          </cell>
        </row>
        <row r="39">
          <cell r="B39">
            <v>219734.4</v>
          </cell>
          <cell r="C39">
            <v>26.9</v>
          </cell>
        </row>
        <row r="40">
          <cell r="B40">
            <v>84696.7</v>
          </cell>
          <cell r="C40">
            <v>-8.1</v>
          </cell>
        </row>
        <row r="41">
          <cell r="B41">
            <v>31310.4</v>
          </cell>
          <cell r="C41">
            <v>24.6</v>
          </cell>
        </row>
        <row r="42">
          <cell r="B42">
            <v>10857.7</v>
          </cell>
          <cell r="C42">
            <v>25.2</v>
          </cell>
        </row>
        <row r="43">
          <cell r="B43">
            <v>1266.6</v>
          </cell>
          <cell r="C43">
            <v>25.5</v>
          </cell>
        </row>
        <row r="44">
          <cell r="B44">
            <v>285764.4</v>
          </cell>
          <cell r="C44">
            <v>20.6</v>
          </cell>
        </row>
        <row r="45">
          <cell r="B45">
            <v>258758.4</v>
          </cell>
          <cell r="C45">
            <v>11.3</v>
          </cell>
        </row>
        <row r="46">
          <cell r="B46">
            <v>92197.6</v>
          </cell>
          <cell r="C46">
            <v>27.1</v>
          </cell>
        </row>
        <row r="47">
          <cell r="B47">
            <v>76068.8</v>
          </cell>
          <cell r="C47">
            <v>16.9</v>
          </cell>
        </row>
        <row r="48">
          <cell r="B48">
            <v>65544.6</v>
          </cell>
          <cell r="C48">
            <v>18.1</v>
          </cell>
        </row>
        <row r="49">
          <cell r="B49">
            <v>16962.8</v>
          </cell>
          <cell r="C49">
            <v>-62.5</v>
          </cell>
        </row>
        <row r="50">
          <cell r="B50">
            <v>1049345.4</v>
          </cell>
          <cell r="C50">
            <v>27.9</v>
          </cell>
        </row>
        <row r="51">
          <cell r="B51">
            <v>207904.6</v>
          </cell>
          <cell r="C51">
            <v>3.4</v>
          </cell>
        </row>
        <row r="52">
          <cell r="B52">
            <v>86927</v>
          </cell>
          <cell r="C52">
            <v>10.1</v>
          </cell>
        </row>
        <row r="53">
          <cell r="B53">
            <v>1273948.7</v>
          </cell>
          <cell r="C53">
            <v>23.3</v>
          </cell>
        </row>
        <row r="54">
          <cell r="B54">
            <v>13330.1</v>
          </cell>
          <cell r="C54">
            <v>-29.7</v>
          </cell>
        </row>
        <row r="55">
          <cell r="B55">
            <v>119434.4</v>
          </cell>
          <cell r="C55">
            <v>22.2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1767698.3355</v>
          </cell>
          <cell r="E7">
            <v>10.2</v>
          </cell>
          <cell r="F7">
            <v>966523.5846</v>
          </cell>
          <cell r="H7">
            <v>9.2</v>
          </cell>
        </row>
        <row r="8">
          <cell r="C8">
            <v>134908.5674</v>
          </cell>
          <cell r="E8">
            <v>39.2495760145486</v>
          </cell>
          <cell r="F8">
            <v>134908.5674</v>
          </cell>
          <cell r="H8">
            <v>39.2495760145486</v>
          </cell>
        </row>
        <row r="9">
          <cell r="C9">
            <v>649531.5836</v>
          </cell>
          <cell r="E9">
            <v>-1.62844185947053</v>
          </cell>
          <cell r="F9">
            <v>402369.1148</v>
          </cell>
          <cell r="H9">
            <v>-5.90818362250326</v>
          </cell>
        </row>
        <row r="10">
          <cell r="C10">
            <v>61997.0115</v>
          </cell>
          <cell r="E10">
            <v>-0.302567989211329</v>
          </cell>
          <cell r="F10">
            <v>40993.2739</v>
          </cell>
          <cell r="H10">
            <v>4.46465811044154</v>
          </cell>
        </row>
        <row r="11">
          <cell r="C11">
            <v>37136.7468</v>
          </cell>
          <cell r="E11">
            <v>9.49081635204556</v>
          </cell>
          <cell r="F11">
            <v>9689.3437</v>
          </cell>
          <cell r="H11">
            <v>11.0386227197752</v>
          </cell>
        </row>
        <row r="12">
          <cell r="C12">
            <v>123439.242</v>
          </cell>
          <cell r="E12">
            <v>7.94325200211739</v>
          </cell>
          <cell r="F12">
            <v>59099.6258</v>
          </cell>
          <cell r="H12">
            <v>3.77751784105743</v>
          </cell>
        </row>
        <row r="13">
          <cell r="C13">
            <v>92075.739</v>
          </cell>
          <cell r="E13">
            <v>8.02000011527516</v>
          </cell>
          <cell r="F13">
            <v>25627.5642</v>
          </cell>
          <cell r="H13">
            <v>3.62680914002059</v>
          </cell>
        </row>
        <row r="14">
          <cell r="C14">
            <v>121179.7667</v>
          </cell>
          <cell r="E14">
            <v>10.0774603808175</v>
          </cell>
          <cell r="F14">
            <v>31641.7686</v>
          </cell>
          <cell r="H14">
            <v>5.88913550650314</v>
          </cell>
        </row>
        <row r="15">
          <cell r="C15">
            <v>207988.3821</v>
          </cell>
          <cell r="E15">
            <v>15.3049120112731</v>
          </cell>
          <cell r="F15">
            <v>89808.9375</v>
          </cell>
          <cell r="H15">
            <v>18.9769339228934</v>
          </cell>
        </row>
        <row r="16">
          <cell r="C16">
            <v>145460.4186</v>
          </cell>
          <cell r="E16">
            <v>15.9772886888181</v>
          </cell>
          <cell r="F16">
            <v>61681.2934</v>
          </cell>
          <cell r="H16">
            <v>22.2358659707713</v>
          </cell>
        </row>
        <row r="17">
          <cell r="C17">
            <v>110514.776</v>
          </cell>
          <cell r="E17">
            <v>1.70243681244196</v>
          </cell>
          <cell r="F17">
            <v>60787.8137</v>
          </cell>
          <cell r="H17">
            <v>-3.76161821627104</v>
          </cell>
        </row>
        <row r="18">
          <cell r="C18">
            <v>18702.3916</v>
          </cell>
          <cell r="E18">
            <v>8.41091630202698</v>
          </cell>
          <cell r="F18">
            <v>6361.3316</v>
          </cell>
          <cell r="H18">
            <v>14.6303003321294</v>
          </cell>
        </row>
        <row r="19">
          <cell r="C19">
            <v>64763.7102</v>
          </cell>
          <cell r="E19" t="str">
            <v>-</v>
          </cell>
          <cell r="F19">
            <v>43554.95</v>
          </cell>
          <cell r="H1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99.68513987</v>
          </cell>
          <cell r="C9">
            <v>100.92059318</v>
          </cell>
          <cell r="D9">
            <v>100.26309385</v>
          </cell>
        </row>
        <row r="10">
          <cell r="B10">
            <v>99.53563681</v>
          </cell>
          <cell r="C10">
            <v>96.32468061</v>
          </cell>
          <cell r="D10">
            <v>97.92089508</v>
          </cell>
        </row>
        <row r="18">
          <cell r="B18">
            <v>100.26909925</v>
          </cell>
          <cell r="C18">
            <v>100.48581311</v>
          </cell>
          <cell r="D18">
            <v>99.9632166</v>
          </cell>
        </row>
        <row r="19">
          <cell r="B19">
            <v>99.99151212</v>
          </cell>
          <cell r="C19">
            <v>103.1371374</v>
          </cell>
          <cell r="D19">
            <v>99.89552003</v>
          </cell>
        </row>
        <row r="20">
          <cell r="B20">
            <v>100.28919021</v>
          </cell>
          <cell r="C20">
            <v>99.97678054</v>
          </cell>
          <cell r="D20">
            <v>100.09314411</v>
          </cell>
        </row>
        <row r="21">
          <cell r="B21">
            <v>98.34776893</v>
          </cell>
          <cell r="C21">
            <v>106.44446257</v>
          </cell>
          <cell r="D21">
            <v>104.7279815</v>
          </cell>
        </row>
        <row r="22">
          <cell r="B22">
            <v>100.07647666</v>
          </cell>
          <cell r="C22">
            <v>103.00509491</v>
          </cell>
          <cell r="D22">
            <v>101.80664725</v>
          </cell>
        </row>
        <row r="23">
          <cell r="B23">
            <v>99.9979637</v>
          </cell>
          <cell r="C23">
            <v>101.12346731</v>
          </cell>
          <cell r="D23">
            <v>101.69457645</v>
          </cell>
        </row>
        <row r="24">
          <cell r="B24">
            <v>99.4289138</v>
          </cell>
          <cell r="C24">
            <v>98.39288304</v>
          </cell>
          <cell r="D24">
            <v>97.95463239</v>
          </cell>
        </row>
        <row r="25">
          <cell r="B25">
            <v>99.50930939</v>
          </cell>
          <cell r="C25">
            <v>101.2101309</v>
          </cell>
          <cell r="D25">
            <v>101.02889495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6">
        <row r="113">
          <cell r="D113">
            <v>44029794</v>
          </cell>
          <cell r="L113">
            <v>8.1</v>
          </cell>
        </row>
        <row r="114">
          <cell r="D114">
            <v>4911830.424830989</v>
          </cell>
          <cell r="L114">
            <v>9</v>
          </cell>
        </row>
        <row r="116">
          <cell r="D116">
            <v>15380899.557361599</v>
          </cell>
          <cell r="L116">
            <v>8.2</v>
          </cell>
        </row>
        <row r="122">
          <cell r="D122">
            <v>2974565.872909079</v>
          </cell>
          <cell r="L122">
            <v>3.9</v>
          </cell>
        </row>
        <row r="123">
          <cell r="D123">
            <v>3820865.799108198</v>
          </cell>
          <cell r="L123">
            <v>10.6</v>
          </cell>
        </row>
        <row r="126">
          <cell r="D126">
            <v>1626248.0986912674</v>
          </cell>
          <cell r="L126">
            <v>8.7</v>
          </cell>
        </row>
        <row r="135">
          <cell r="D135">
            <v>693744.927083261</v>
          </cell>
          <cell r="L135">
            <v>11.3</v>
          </cell>
        </row>
        <row r="138">
          <cell r="D138">
            <v>1242095.7629650359</v>
          </cell>
          <cell r="L138">
            <v>5</v>
          </cell>
        </row>
        <row r="143">
          <cell r="D143">
            <v>2728838.7656194475</v>
          </cell>
          <cell r="L143">
            <v>1.6</v>
          </cell>
        </row>
        <row r="147">
          <cell r="D147">
            <v>6816612.858862376</v>
          </cell>
          <cell r="L147">
            <v>10.1</v>
          </cell>
        </row>
        <row r="156">
          <cell r="D156">
            <v>3834092.1149237836</v>
          </cell>
          <cell r="L156">
            <v>8.3</v>
          </cell>
        </row>
        <row r="161">
          <cell r="D161">
            <v>4624948.373758886</v>
          </cell>
          <cell r="L161">
            <v>9.2</v>
          </cell>
        </row>
        <row r="162">
          <cell r="D162">
            <v>18340214.189889327</v>
          </cell>
          <cell r="L162">
            <v>7.5</v>
          </cell>
        </row>
        <row r="163">
          <cell r="D163">
            <v>21064631.43635179</v>
          </cell>
          <cell r="L163">
            <v>8.3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101514</v>
          </cell>
        </row>
        <row r="4">
          <cell r="E4">
            <v>19035</v>
          </cell>
        </row>
        <row r="5">
          <cell r="E5">
            <v>71</v>
          </cell>
        </row>
        <row r="6">
          <cell r="E6">
            <v>82408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12月"/>
    </sheetNames>
    <sheetDataSet>
      <sheetData sheetId="0">
        <row r="5">
          <cell r="C5">
            <v>2367134</v>
          </cell>
          <cell r="E5">
            <v>3.63</v>
          </cell>
        </row>
        <row r="6">
          <cell r="C6">
            <v>1914576</v>
          </cell>
          <cell r="E6">
            <v>0.67</v>
          </cell>
        </row>
        <row r="7">
          <cell r="C7">
            <v>254617</v>
          </cell>
          <cell r="E7">
            <v>8.17</v>
          </cell>
        </row>
        <row r="8">
          <cell r="C8">
            <v>5615402</v>
          </cell>
          <cell r="E8">
            <v>-11.06</v>
          </cell>
        </row>
        <row r="9">
          <cell r="C9">
            <v>4992091</v>
          </cell>
          <cell r="E9">
            <v>-14.31</v>
          </cell>
        </row>
        <row r="10">
          <cell r="C10">
            <v>3190561</v>
          </cell>
          <cell r="E10">
            <v>-13.38</v>
          </cell>
        </row>
        <row r="11">
          <cell r="C11">
            <v>2803987</v>
          </cell>
          <cell r="E11">
            <v>-17.19</v>
          </cell>
        </row>
        <row r="12">
          <cell r="C12">
            <v>28871980</v>
          </cell>
          <cell r="E12">
            <v>10.12</v>
          </cell>
        </row>
        <row r="13">
          <cell r="C13">
            <v>22188728</v>
          </cell>
          <cell r="E13">
            <v>9.74</v>
          </cell>
        </row>
        <row r="14">
          <cell r="C14">
            <v>6302801</v>
          </cell>
          <cell r="E14">
            <v>13.29</v>
          </cell>
        </row>
        <row r="15">
          <cell r="C15">
            <v>5007760</v>
          </cell>
          <cell r="E15">
            <v>15.36</v>
          </cell>
        </row>
        <row r="16">
          <cell r="C16">
            <v>2416836</v>
          </cell>
          <cell r="E16">
            <v>0.99</v>
          </cell>
        </row>
        <row r="17">
          <cell r="C17">
            <v>1949387</v>
          </cell>
          <cell r="E17">
            <v>-2.62</v>
          </cell>
        </row>
        <row r="22">
          <cell r="C22">
            <v>1182286</v>
          </cell>
          <cell r="E22">
            <v>30.3</v>
          </cell>
        </row>
        <row r="23">
          <cell r="C23">
            <v>659597</v>
          </cell>
          <cell r="E23">
            <v>38.21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3" sqref="E13"/>
    </sheetView>
  </sheetViews>
  <sheetFormatPr defaultColWidth="8.00390625" defaultRowHeight="14.25"/>
  <cols>
    <col min="1" max="1" width="20.875" style="195" bestFit="1" customWidth="1"/>
    <col min="2" max="2" width="8.00390625" style="195" customWidth="1"/>
    <col min="3" max="3" width="12.00390625" style="195" customWidth="1"/>
    <col min="4" max="4" width="17.625" style="195" customWidth="1"/>
    <col min="5" max="5" width="17.00390625" style="195" customWidth="1"/>
    <col min="6" max="7" width="8.00390625" style="13" customWidth="1"/>
    <col min="8" max="11" width="7.375" style="13" customWidth="1"/>
    <col min="12" max="16384" width="8.00390625" style="13" customWidth="1"/>
  </cols>
  <sheetData>
    <row r="1" spans="1:5" ht="35.25" customHeight="1">
      <c r="A1" s="320" t="s">
        <v>268</v>
      </c>
      <c r="B1" s="320"/>
      <c r="C1" s="320"/>
      <c r="D1" s="320"/>
      <c r="E1" s="320"/>
    </row>
    <row r="2" spans="1:5" ht="35.25" customHeight="1">
      <c r="A2" s="37"/>
      <c r="B2" s="37"/>
      <c r="C2" s="37"/>
      <c r="D2" s="37"/>
      <c r="E2" s="37"/>
    </row>
    <row r="3" spans="1:5" ht="35.25" customHeight="1">
      <c r="A3" s="38" t="s">
        <v>0</v>
      </c>
      <c r="B3" s="39" t="s">
        <v>1</v>
      </c>
      <c r="C3" s="56" t="s">
        <v>269</v>
      </c>
      <c r="D3" s="39" t="s">
        <v>2</v>
      </c>
      <c r="E3" s="40" t="s">
        <v>3</v>
      </c>
    </row>
    <row r="4" spans="1:5" ht="35.25" customHeight="1">
      <c r="A4" s="38" t="s">
        <v>4</v>
      </c>
      <c r="B4" s="39" t="s">
        <v>5</v>
      </c>
      <c r="C4" s="185" t="s">
        <v>270</v>
      </c>
      <c r="D4" s="41" t="s">
        <v>271</v>
      </c>
      <c r="E4" s="44" t="s">
        <v>272</v>
      </c>
    </row>
    <row r="5" spans="1:5" ht="35.25" customHeight="1">
      <c r="A5" s="38" t="s">
        <v>6</v>
      </c>
      <c r="B5" s="39" t="s">
        <v>5</v>
      </c>
      <c r="C5" s="186"/>
      <c r="D5" s="187"/>
      <c r="E5" s="187" t="s">
        <v>272</v>
      </c>
    </row>
    <row r="6" spans="1:5" ht="35.25" customHeight="1">
      <c r="A6" s="38" t="s">
        <v>7</v>
      </c>
      <c r="B6" s="39" t="s">
        <v>5</v>
      </c>
      <c r="C6" s="186"/>
      <c r="D6" s="188"/>
      <c r="E6" s="187">
        <v>0.095</v>
      </c>
    </row>
    <row r="7" spans="1:5" ht="35.25" customHeight="1">
      <c r="A7" s="38" t="s">
        <v>8</v>
      </c>
      <c r="B7" s="39" t="s">
        <v>5</v>
      </c>
      <c r="C7" s="186"/>
      <c r="D7" s="188"/>
      <c r="E7" s="187">
        <v>0.09</v>
      </c>
    </row>
    <row r="8" spans="1:5" ht="35.25" customHeight="1">
      <c r="A8" s="38" t="s">
        <v>9</v>
      </c>
      <c r="B8" s="39" t="s">
        <v>5</v>
      </c>
      <c r="C8" s="116" t="s">
        <v>273</v>
      </c>
      <c r="D8" s="188"/>
      <c r="E8" s="189"/>
    </row>
    <row r="9" spans="1:5" ht="35.25" customHeight="1">
      <c r="A9" s="38" t="s">
        <v>10</v>
      </c>
      <c r="B9" s="39" t="s">
        <v>5</v>
      </c>
      <c r="C9" s="188" t="s">
        <v>274</v>
      </c>
      <c r="D9" s="188" t="s">
        <v>274</v>
      </c>
      <c r="E9" s="188" t="s">
        <v>275</v>
      </c>
    </row>
    <row r="10" spans="1:5" ht="35.25" customHeight="1">
      <c r="A10" s="173" t="s">
        <v>276</v>
      </c>
      <c r="B10" s="39" t="s">
        <v>5</v>
      </c>
      <c r="C10" s="186"/>
      <c r="D10" s="189" t="s">
        <v>277</v>
      </c>
      <c r="E10" s="189">
        <v>0.04</v>
      </c>
    </row>
    <row r="11" spans="1:5" ht="35.25" customHeight="1">
      <c r="A11" s="38" t="s">
        <v>11</v>
      </c>
      <c r="B11" s="39" t="s">
        <v>5</v>
      </c>
      <c r="C11" s="190" t="s">
        <v>278</v>
      </c>
      <c r="D11" s="190" t="s">
        <v>278</v>
      </c>
      <c r="E11" s="191" t="s">
        <v>279</v>
      </c>
    </row>
    <row r="12" spans="1:5" ht="35.25" customHeight="1">
      <c r="A12" s="43" t="s">
        <v>280</v>
      </c>
      <c r="B12" s="56" t="s">
        <v>281</v>
      </c>
      <c r="C12" s="190" t="s">
        <v>282</v>
      </c>
      <c r="D12" s="190">
        <v>70</v>
      </c>
      <c r="E12" s="192"/>
    </row>
    <row r="13" spans="1:5" ht="35.25" customHeight="1">
      <c r="A13" s="173" t="s">
        <v>283</v>
      </c>
      <c r="B13" s="39" t="s">
        <v>5</v>
      </c>
      <c r="C13" s="186" t="s">
        <v>284</v>
      </c>
      <c r="D13" s="186" t="s">
        <v>284</v>
      </c>
      <c r="E13" s="188"/>
    </row>
    <row r="14" spans="1:5" ht="35.25" customHeight="1">
      <c r="A14" s="38" t="s">
        <v>12</v>
      </c>
      <c r="B14" s="39" t="s">
        <v>5</v>
      </c>
      <c r="C14" s="193" t="s">
        <v>285</v>
      </c>
      <c r="D14" s="42"/>
      <c r="E14" s="194" t="s">
        <v>286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4" sqref="G4"/>
    </sheetView>
  </sheetViews>
  <sheetFormatPr defaultColWidth="8.00390625" defaultRowHeight="14.25"/>
  <cols>
    <col min="1" max="1" width="25.50390625" style="62" customWidth="1"/>
    <col min="2" max="2" width="12.75390625" style="116" customWidth="1"/>
    <col min="3" max="3" width="16.75390625" style="116" customWidth="1"/>
    <col min="4" max="4" width="13.625" style="116" customWidth="1"/>
    <col min="5" max="5" width="9.125" style="62" customWidth="1"/>
    <col min="6" max="6" width="8.125" style="62" customWidth="1"/>
    <col min="7" max="16384" width="8.00390625" style="62" customWidth="1"/>
  </cols>
  <sheetData>
    <row r="1" spans="1:6" ht="24.75">
      <c r="A1" s="325" t="s">
        <v>115</v>
      </c>
      <c r="B1" s="325"/>
      <c r="C1" s="325"/>
      <c r="D1" s="325"/>
      <c r="E1" s="107"/>
      <c r="F1" s="107"/>
    </row>
    <row r="2" spans="1:4" ht="17.25">
      <c r="A2" s="15"/>
      <c r="B2" s="5"/>
      <c r="C2" s="5"/>
      <c r="D2" s="223"/>
    </row>
    <row r="3" spans="1:4" ht="36.75" customHeight="1">
      <c r="A3" s="17" t="s">
        <v>250</v>
      </c>
      <c r="B3" s="100" t="s">
        <v>87</v>
      </c>
      <c r="C3" s="108" t="s">
        <v>116</v>
      </c>
      <c r="D3" s="175" t="s">
        <v>76</v>
      </c>
    </row>
    <row r="4" spans="1:4" s="1" customFormat="1" ht="28.5" customHeight="1">
      <c r="A4" s="109" t="s">
        <v>117</v>
      </c>
      <c r="B4" s="110" t="s">
        <v>15</v>
      </c>
      <c r="C4" s="224">
        <f>'[9]1、X40039_2021年12月'!$C5/10000</f>
        <v>236.7134</v>
      </c>
      <c r="D4" s="225">
        <f>'[9]1、X40039_2021年12月'!$E5</f>
        <v>3.63</v>
      </c>
    </row>
    <row r="5" spans="1:7" ht="28.5" customHeight="1">
      <c r="A5" s="68" t="s">
        <v>118</v>
      </c>
      <c r="B5" s="111" t="s">
        <v>15</v>
      </c>
      <c r="C5" s="224">
        <f>'[9]1、X40039_2021年12月'!$C6/10000</f>
        <v>191.4576</v>
      </c>
      <c r="D5" s="225">
        <f>'[9]1、X40039_2021年12月'!$E6</f>
        <v>0.67</v>
      </c>
      <c r="F5" s="1"/>
      <c r="G5" s="1"/>
    </row>
    <row r="6" spans="1:7" ht="28.5" customHeight="1">
      <c r="A6" s="68" t="s">
        <v>119</v>
      </c>
      <c r="B6" s="112" t="s">
        <v>15</v>
      </c>
      <c r="C6" s="224">
        <f>'[9]1、X40039_2021年12月'!$C7/10000</f>
        <v>25.4617</v>
      </c>
      <c r="D6" s="225">
        <f>'[9]1、X40039_2021年12月'!$E7</f>
        <v>8.17</v>
      </c>
      <c r="F6" s="1"/>
      <c r="G6" s="1"/>
    </row>
    <row r="7" spans="1:4" s="1" customFormat="1" ht="28.5" customHeight="1">
      <c r="A7" s="113" t="s">
        <v>23</v>
      </c>
      <c r="B7" s="114" t="s">
        <v>24</v>
      </c>
      <c r="C7" s="224">
        <f>'[9]1、X40039_2021年12月'!$C8/10000</f>
        <v>561.5402</v>
      </c>
      <c r="D7" s="225">
        <f>'[9]1、X40039_2021年12月'!$E8</f>
        <v>-11.06</v>
      </c>
    </row>
    <row r="8" spans="1:7" ht="28.5" customHeight="1">
      <c r="A8" s="68" t="s">
        <v>118</v>
      </c>
      <c r="B8" s="112" t="s">
        <v>24</v>
      </c>
      <c r="C8" s="224">
        <f>'[9]1、X40039_2021年12月'!$C9/10000</f>
        <v>499.2091</v>
      </c>
      <c r="D8" s="225">
        <f>'[9]1、X40039_2021年12月'!$E9</f>
        <v>-14.31</v>
      </c>
      <c r="F8" s="1"/>
      <c r="G8" s="1"/>
    </row>
    <row r="9" spans="1:7" ht="28.5" customHeight="1">
      <c r="A9" s="113" t="s">
        <v>25</v>
      </c>
      <c r="B9" s="114" t="s">
        <v>15</v>
      </c>
      <c r="C9" s="224">
        <f>'[9]1、X40039_2021年12月'!$C10/10000</f>
        <v>319.0561</v>
      </c>
      <c r="D9" s="225">
        <f>'[9]1、X40039_2021年12月'!$E10</f>
        <v>-13.38</v>
      </c>
      <c r="F9" s="1"/>
      <c r="G9" s="1"/>
    </row>
    <row r="10" spans="1:4" s="1" customFormat="1" ht="28.5" customHeight="1">
      <c r="A10" s="68" t="s">
        <v>118</v>
      </c>
      <c r="B10" s="112" t="s">
        <v>15</v>
      </c>
      <c r="C10" s="224">
        <f>'[9]1、X40039_2021年12月'!$C11/10000</f>
        <v>280.3987</v>
      </c>
      <c r="D10" s="225">
        <f>'[9]1、X40039_2021年12月'!$E11</f>
        <v>-17.19</v>
      </c>
    </row>
    <row r="11" spans="1:8" ht="28.5" customHeight="1">
      <c r="A11" s="113" t="s">
        <v>120</v>
      </c>
      <c r="B11" s="114" t="s">
        <v>24</v>
      </c>
      <c r="C11" s="224">
        <f>'[9]1、X40039_2021年12月'!$C12/10000</f>
        <v>2887.198</v>
      </c>
      <c r="D11" s="225">
        <f>'[9]1、X40039_2021年12月'!$E12</f>
        <v>10.12</v>
      </c>
      <c r="F11" s="1"/>
      <c r="G11" s="1"/>
      <c r="H11" s="1"/>
    </row>
    <row r="12" spans="1:8" ht="28.5" customHeight="1">
      <c r="A12" s="68" t="s">
        <v>118</v>
      </c>
      <c r="B12" s="112" t="s">
        <v>24</v>
      </c>
      <c r="C12" s="224">
        <f>'[9]1、X40039_2021年12月'!$C13/10000</f>
        <v>2218.8728</v>
      </c>
      <c r="D12" s="225">
        <f>'[9]1、X40039_2021年12月'!$E13</f>
        <v>9.74</v>
      </c>
      <c r="F12" s="1"/>
      <c r="G12" s="1"/>
      <c r="H12" s="1"/>
    </row>
    <row r="13" spans="1:4" s="1" customFormat="1" ht="28.5" customHeight="1">
      <c r="A13" s="113" t="s">
        <v>121</v>
      </c>
      <c r="B13" s="114" t="s">
        <v>24</v>
      </c>
      <c r="C13" s="224">
        <f>'[9]1、X40039_2021年12月'!$C14/10000</f>
        <v>630.2801</v>
      </c>
      <c r="D13" s="225">
        <f>'[9]1、X40039_2021年12月'!$E14</f>
        <v>13.29</v>
      </c>
    </row>
    <row r="14" spans="1:8" ht="28.5" customHeight="1">
      <c r="A14" s="68" t="s">
        <v>118</v>
      </c>
      <c r="B14" s="112" t="s">
        <v>24</v>
      </c>
      <c r="C14" s="224">
        <f>'[9]1、X40039_2021年12月'!$C15/10000</f>
        <v>500.776</v>
      </c>
      <c r="D14" s="225">
        <f>'[9]1、X40039_2021年12月'!$E15</f>
        <v>15.36</v>
      </c>
      <c r="F14" s="1"/>
      <c r="G14" s="1"/>
      <c r="H14" s="1"/>
    </row>
    <row r="15" spans="1:8" ht="28.5" customHeight="1">
      <c r="A15" s="113" t="s">
        <v>122</v>
      </c>
      <c r="B15" s="114" t="s">
        <v>24</v>
      </c>
      <c r="C15" s="224">
        <f>'[9]1、X40039_2021年12月'!$C16/10000</f>
        <v>241.6836</v>
      </c>
      <c r="D15" s="225">
        <f>'[9]1、X40039_2021年12月'!$E16</f>
        <v>0.99</v>
      </c>
      <c r="F15" s="1"/>
      <c r="G15" s="1"/>
      <c r="H15" s="1"/>
    </row>
    <row r="16" spans="1:7" ht="28.5" customHeight="1">
      <c r="A16" s="68" t="s">
        <v>118</v>
      </c>
      <c r="B16" s="112" t="s">
        <v>24</v>
      </c>
      <c r="C16" s="224">
        <f>'[9]1、X40039_2021年12月'!$C17/10000</f>
        <v>194.9387</v>
      </c>
      <c r="D16" s="225">
        <f>'[9]1、X40039_2021年12月'!$E17</f>
        <v>-2.62</v>
      </c>
      <c r="F16" s="1"/>
      <c r="G16" s="1"/>
    </row>
    <row r="17" spans="1:7" ht="28.5" customHeight="1">
      <c r="A17" s="113" t="s">
        <v>123</v>
      </c>
      <c r="B17" s="114" t="s">
        <v>24</v>
      </c>
      <c r="C17" s="224">
        <f>'[9]1、X40039_2021年12月'!$C22/10000</f>
        <v>118.2286</v>
      </c>
      <c r="D17" s="225">
        <f>'[9]1、X40039_2021年12月'!$E22</f>
        <v>30.3</v>
      </c>
      <c r="F17" s="1"/>
      <c r="G17" s="1"/>
    </row>
    <row r="18" spans="1:7" ht="28.5" customHeight="1">
      <c r="A18" s="70" t="s">
        <v>118</v>
      </c>
      <c r="B18" s="115" t="s">
        <v>24</v>
      </c>
      <c r="C18" s="226">
        <f>'[9]1、X40039_2021年12月'!$C23/10000</f>
        <v>65.9597</v>
      </c>
      <c r="D18" s="227">
        <f>'[9]1、X40039_2021年12月'!$E23</f>
        <v>38.21</v>
      </c>
      <c r="F18" s="1"/>
      <c r="G18" s="1"/>
    </row>
    <row r="19" spans="1:4" ht="17.25">
      <c r="A19" s="15"/>
      <c r="B19" s="5"/>
      <c r="C19" s="5"/>
      <c r="D19" s="5"/>
    </row>
    <row r="20" spans="1:4" ht="17.25">
      <c r="A20" s="15"/>
      <c r="B20" s="5"/>
      <c r="C20" s="5"/>
      <c r="D20" s="5"/>
    </row>
    <row r="21" spans="1:4" ht="17.25">
      <c r="A21" s="15"/>
      <c r="B21" s="5"/>
      <c r="C21" s="5"/>
      <c r="D21" s="5"/>
    </row>
    <row r="22" spans="1:4" ht="17.25">
      <c r="A22" s="15"/>
      <c r="B22" s="5"/>
      <c r="C22" s="5"/>
      <c r="D22" s="5"/>
    </row>
    <row r="23" spans="1:4" ht="17.25">
      <c r="A23" s="15"/>
      <c r="B23" s="5"/>
      <c r="C23" s="5"/>
      <c r="D23" s="5"/>
    </row>
    <row r="24" spans="1:4" ht="17.25">
      <c r="A24" s="15"/>
      <c r="B24" s="5"/>
      <c r="C24" s="5"/>
      <c r="D24" s="5"/>
    </row>
    <row r="25" spans="1:4" ht="17.25">
      <c r="A25" s="15"/>
      <c r="B25" s="5"/>
      <c r="C25" s="5"/>
      <c r="D25" s="5"/>
    </row>
    <row r="26" spans="1:4" ht="17.25">
      <c r="A26" s="15"/>
      <c r="B26" s="5"/>
      <c r="C26" s="5"/>
      <c r="D26" s="5"/>
    </row>
    <row r="27" spans="1:4" ht="17.25">
      <c r="A27" s="15"/>
      <c r="B27" s="5"/>
      <c r="C27" s="5"/>
      <c r="D27" s="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1" sqref="G21"/>
    </sheetView>
  </sheetViews>
  <sheetFormatPr defaultColWidth="8.00390625" defaultRowHeight="14.25"/>
  <cols>
    <col min="1" max="1" width="26.875" style="62" customWidth="1"/>
    <col min="2" max="2" width="12.125" style="62" customWidth="1"/>
    <col min="3" max="3" width="15.125" style="62" customWidth="1"/>
    <col min="4" max="4" width="11.50390625" style="62" customWidth="1"/>
    <col min="5" max="16384" width="8.00390625" style="62" customWidth="1"/>
  </cols>
  <sheetData>
    <row r="1" spans="1:4" ht="19.5" customHeight="1">
      <c r="A1" s="335" t="s">
        <v>124</v>
      </c>
      <c r="B1" s="335"/>
      <c r="C1" s="336"/>
      <c r="D1" s="336"/>
    </row>
    <row r="2" spans="1:4" ht="15.75">
      <c r="A2" s="117"/>
      <c r="B2" s="117"/>
      <c r="C2" s="117"/>
      <c r="D2" s="117"/>
    </row>
    <row r="3" spans="1:4" ht="17.25">
      <c r="A3" s="337"/>
      <c r="B3" s="337"/>
      <c r="C3" s="337"/>
      <c r="D3" s="118"/>
    </row>
    <row r="4" spans="1:4" ht="24" customHeight="1">
      <c r="A4" s="119" t="s">
        <v>249</v>
      </c>
      <c r="B4" s="119" t="s">
        <v>87</v>
      </c>
      <c r="C4" s="120" t="s">
        <v>125</v>
      </c>
      <c r="D4" s="121" t="s">
        <v>126</v>
      </c>
    </row>
    <row r="5" spans="1:4" ht="24.75" customHeight="1">
      <c r="A5" s="122" t="s">
        <v>127</v>
      </c>
      <c r="B5" s="123" t="s">
        <v>15</v>
      </c>
      <c r="C5" s="124">
        <f>'[4]Sheet1'!B21/10000</f>
        <v>1807.86755208433</v>
      </c>
      <c r="D5" s="125">
        <f>ROUND('[4]Sheet1'!D21,1)</f>
        <v>14.9</v>
      </c>
    </row>
    <row r="6" spans="1:4" ht="24.75" customHeight="1">
      <c r="A6" s="126" t="s">
        <v>128</v>
      </c>
      <c r="B6" s="127"/>
      <c r="C6" s="128"/>
      <c r="D6" s="129"/>
    </row>
    <row r="7" spans="1:4" ht="24.75" customHeight="1">
      <c r="A7" s="130" t="s">
        <v>129</v>
      </c>
      <c r="B7" s="127" t="s">
        <v>15</v>
      </c>
      <c r="C7" s="128">
        <f>'[4]Sheet1'!B23/10000</f>
        <v>1562.7297600859463</v>
      </c>
      <c r="D7" s="129">
        <f>ROUND('[4]Sheet1'!D23,1)</f>
        <v>14.9</v>
      </c>
    </row>
    <row r="8" spans="1:4" ht="24.75" customHeight="1">
      <c r="A8" s="130" t="s">
        <v>130</v>
      </c>
      <c r="B8" s="127" t="s">
        <v>15</v>
      </c>
      <c r="C8" s="128">
        <f>'[4]Sheet1'!B24/10000</f>
        <v>245.13779199838376</v>
      </c>
      <c r="D8" s="129">
        <f>ROUND('[4]Sheet1'!D24,1)</f>
        <v>14.5</v>
      </c>
    </row>
    <row r="9" spans="1:4" ht="24.75" customHeight="1">
      <c r="A9" s="126" t="s">
        <v>131</v>
      </c>
      <c r="B9" s="127"/>
      <c r="C9" s="128"/>
      <c r="D9" s="129"/>
    </row>
    <row r="10" spans="1:4" ht="24.75" customHeight="1">
      <c r="A10" s="130" t="s">
        <v>132</v>
      </c>
      <c r="B10" s="127" t="s">
        <v>15</v>
      </c>
      <c r="C10" s="128">
        <f>'[4]Sheet1'!B26/10000</f>
        <v>1539.828635954481</v>
      </c>
      <c r="D10" s="129">
        <f>ROUND('[4]Sheet1'!D26,1)</f>
        <v>14.1</v>
      </c>
    </row>
    <row r="11" spans="1:4" ht="24.75" customHeight="1">
      <c r="A11" s="131" t="s">
        <v>133</v>
      </c>
      <c r="B11" s="132" t="s">
        <v>15</v>
      </c>
      <c r="C11" s="133">
        <f>'[4]Sheet1'!B27/10000</f>
        <v>268.03891612984927</v>
      </c>
      <c r="D11" s="134">
        <f>ROUND('[4]Sheet1'!D27,1)</f>
        <v>19.3</v>
      </c>
    </row>
    <row r="12" spans="1:5" ht="24.75" customHeight="1">
      <c r="A12" s="122" t="s">
        <v>251</v>
      </c>
      <c r="B12" s="127"/>
      <c r="C12" s="135"/>
      <c r="D12" s="136"/>
      <c r="E12" s="88"/>
    </row>
    <row r="13" spans="1:4" ht="24.75" customHeight="1">
      <c r="A13" s="176" t="s">
        <v>263</v>
      </c>
      <c r="B13" s="138" t="s">
        <v>134</v>
      </c>
      <c r="C13" s="314" t="s">
        <v>359</v>
      </c>
      <c r="D13" s="315" t="s">
        <v>358</v>
      </c>
    </row>
    <row r="14" spans="1:4" ht="24.75" customHeight="1">
      <c r="A14" s="176" t="s">
        <v>264</v>
      </c>
      <c r="B14" s="138" t="s">
        <v>294</v>
      </c>
      <c r="C14" s="316" t="s">
        <v>358</v>
      </c>
      <c r="D14" s="315" t="s">
        <v>358</v>
      </c>
    </row>
    <row r="15" spans="1:4" ht="24.75" customHeight="1">
      <c r="A15" s="176" t="s">
        <v>265</v>
      </c>
      <c r="B15" s="127" t="s">
        <v>15</v>
      </c>
      <c r="C15" s="314" t="s">
        <v>358</v>
      </c>
      <c r="D15" s="315" t="s">
        <v>358</v>
      </c>
    </row>
    <row r="16" spans="1:4" ht="24.75" customHeight="1">
      <c r="A16" s="177" t="s">
        <v>266</v>
      </c>
      <c r="B16" s="139" t="s">
        <v>293</v>
      </c>
      <c r="C16" s="317" t="s">
        <v>358</v>
      </c>
      <c r="D16" s="318" t="s">
        <v>358</v>
      </c>
    </row>
    <row r="17" spans="1:4" ht="17.25">
      <c r="A17" s="319" t="s">
        <v>360</v>
      </c>
      <c r="B17" s="25"/>
      <c r="C17" s="26"/>
      <c r="D17" s="26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T19" sqref="T19"/>
    </sheetView>
  </sheetViews>
  <sheetFormatPr defaultColWidth="8.00390625" defaultRowHeight="14.25"/>
  <cols>
    <col min="1" max="1" width="36.25390625" style="62" customWidth="1"/>
    <col min="2" max="2" width="17.50390625" style="62" customWidth="1"/>
    <col min="3" max="3" width="12.625" style="62" customWidth="1"/>
    <col min="4" max="16384" width="8.00390625" style="62" customWidth="1"/>
  </cols>
  <sheetData>
    <row r="1" spans="1:3" ht="42.75" customHeight="1">
      <c r="A1" s="324" t="s">
        <v>135</v>
      </c>
      <c r="B1" s="324"/>
      <c r="C1" s="324"/>
    </row>
    <row r="2" spans="1:3" ht="6.75" customHeight="1">
      <c r="A2" s="140"/>
      <c r="B2" s="140"/>
      <c r="C2" s="140"/>
    </row>
    <row r="3" spans="1:3" ht="15.75" customHeight="1">
      <c r="A3" s="141"/>
      <c r="B3" s="338"/>
      <c r="C3" s="338"/>
    </row>
    <row r="4" spans="1:3" ht="32.25" customHeight="1">
      <c r="A4" s="142" t="s">
        <v>249</v>
      </c>
      <c r="B4" s="120" t="s">
        <v>136</v>
      </c>
      <c r="C4" s="121" t="s">
        <v>76</v>
      </c>
    </row>
    <row r="5" spans="1:3" ht="17.25">
      <c r="A5" s="143" t="s">
        <v>137</v>
      </c>
      <c r="B5" s="144">
        <f>'[4]Sheet1'!$B31/10000</f>
        <v>514.14506</v>
      </c>
      <c r="C5" s="145">
        <f>ROUND('[4]Sheet1'!$C$31,1)</f>
        <v>19.9</v>
      </c>
    </row>
    <row r="6" spans="1:3" ht="21" customHeight="1">
      <c r="A6" s="143" t="s">
        <v>138</v>
      </c>
      <c r="B6" s="146">
        <f>'[4]Sheet1'!$B33/10000</f>
        <v>62.69132</v>
      </c>
      <c r="C6" s="147">
        <f>ROUND('[4]Sheet1'!$C33,1)</f>
        <v>35.1</v>
      </c>
    </row>
    <row r="7" spans="1:3" ht="21" customHeight="1">
      <c r="A7" s="143" t="s">
        <v>139</v>
      </c>
      <c r="B7" s="146">
        <f>'[4]Sheet1'!$B34/10000</f>
        <v>6.07511</v>
      </c>
      <c r="C7" s="147">
        <f>ROUND('[4]Sheet1'!$C34,1)</f>
        <v>34.5</v>
      </c>
    </row>
    <row r="8" spans="1:3" ht="21" customHeight="1">
      <c r="A8" s="143" t="s">
        <v>140</v>
      </c>
      <c r="B8" s="146">
        <f>'[4]Sheet1'!$B35/10000</f>
        <v>10.05593</v>
      </c>
      <c r="C8" s="147">
        <f>ROUND('[4]Sheet1'!$C35,1)</f>
        <v>33</v>
      </c>
    </row>
    <row r="9" spans="1:3" ht="21" customHeight="1">
      <c r="A9" s="143" t="s">
        <v>141</v>
      </c>
      <c r="B9" s="146">
        <f>'[4]Sheet1'!$B36/10000</f>
        <v>32.705020000000005</v>
      </c>
      <c r="C9" s="147">
        <f>ROUND('[4]Sheet1'!$C36,1)</f>
        <v>-1.2</v>
      </c>
    </row>
    <row r="10" spans="1:3" ht="21" customHeight="1">
      <c r="A10" s="143" t="s">
        <v>142</v>
      </c>
      <c r="B10" s="146">
        <f>'[4]Sheet1'!$B37/10000</f>
        <v>2.61687</v>
      </c>
      <c r="C10" s="147">
        <f>ROUND('[4]Sheet1'!$C37,1)</f>
        <v>29.1</v>
      </c>
    </row>
    <row r="11" spans="1:3" ht="21" customHeight="1">
      <c r="A11" s="143" t="s">
        <v>143</v>
      </c>
      <c r="B11" s="146">
        <f>'[4]Sheet1'!$B38/10000</f>
        <v>10.59555</v>
      </c>
      <c r="C11" s="147">
        <f>ROUND('[4]Sheet1'!$C38,1)</f>
        <v>13.5</v>
      </c>
    </row>
    <row r="12" spans="1:3" ht="21" customHeight="1">
      <c r="A12" s="143" t="s">
        <v>144</v>
      </c>
      <c r="B12" s="146">
        <f>'[4]Sheet1'!$B39/10000</f>
        <v>21.97344</v>
      </c>
      <c r="C12" s="147">
        <f>ROUND('[4]Sheet1'!$C39,1)</f>
        <v>26.9</v>
      </c>
    </row>
    <row r="13" spans="1:3" ht="21" customHeight="1">
      <c r="A13" s="143" t="s">
        <v>145</v>
      </c>
      <c r="B13" s="146">
        <f>'[4]Sheet1'!$B40/10000</f>
        <v>8.469669999999999</v>
      </c>
      <c r="C13" s="147">
        <f>ROUND('[4]Sheet1'!$C40,1)</f>
        <v>-8.1</v>
      </c>
    </row>
    <row r="14" spans="1:3" ht="21" customHeight="1">
      <c r="A14" s="143" t="s">
        <v>146</v>
      </c>
      <c r="B14" s="146">
        <f>'[4]Sheet1'!$B41/10000</f>
        <v>3.13104</v>
      </c>
      <c r="C14" s="147">
        <f>ROUND('[4]Sheet1'!$C41,1)</f>
        <v>24.6</v>
      </c>
    </row>
    <row r="15" spans="1:3" ht="21" customHeight="1">
      <c r="A15" s="143" t="s">
        <v>147</v>
      </c>
      <c r="B15" s="146">
        <f>'[4]Sheet1'!$B42/10000</f>
        <v>1.0857700000000001</v>
      </c>
      <c r="C15" s="147">
        <f>ROUND('[4]Sheet1'!$C42,1)</f>
        <v>25.2</v>
      </c>
    </row>
    <row r="16" spans="1:3" ht="21" customHeight="1">
      <c r="A16" s="143" t="s">
        <v>148</v>
      </c>
      <c r="B16" s="146">
        <f>'[4]Sheet1'!$B43/10000</f>
        <v>0.12666</v>
      </c>
      <c r="C16" s="147">
        <f>ROUND('[4]Sheet1'!$C43,1)</f>
        <v>25.5</v>
      </c>
    </row>
    <row r="17" spans="1:3" ht="21" customHeight="1">
      <c r="A17" s="143" t="s">
        <v>149</v>
      </c>
      <c r="B17" s="146">
        <f>'[4]Sheet1'!$B44/10000</f>
        <v>28.57644</v>
      </c>
      <c r="C17" s="147">
        <f>ROUND('[4]Sheet1'!$C44,1)</f>
        <v>20.6</v>
      </c>
    </row>
    <row r="18" spans="1:3" ht="21" customHeight="1">
      <c r="A18" s="143" t="s">
        <v>150</v>
      </c>
      <c r="B18" s="146">
        <f>'[4]Sheet1'!$B45/10000</f>
        <v>25.87584</v>
      </c>
      <c r="C18" s="147">
        <f>ROUND('[4]Sheet1'!$C45,1)</f>
        <v>11.3</v>
      </c>
    </row>
    <row r="19" spans="1:3" ht="21" customHeight="1">
      <c r="A19" s="143" t="s">
        <v>151</v>
      </c>
      <c r="B19" s="146">
        <f>'[4]Sheet1'!$B46/10000</f>
        <v>9.21976</v>
      </c>
      <c r="C19" s="147">
        <f>ROUND('[4]Sheet1'!$C46,1)</f>
        <v>27.1</v>
      </c>
    </row>
    <row r="20" spans="1:3" ht="21" customHeight="1">
      <c r="A20" s="143" t="s">
        <v>152</v>
      </c>
      <c r="B20" s="146">
        <f>'[4]Sheet1'!$B47/10000</f>
        <v>7.60688</v>
      </c>
      <c r="C20" s="147">
        <f>ROUND('[4]Sheet1'!$C47,1)</f>
        <v>16.9</v>
      </c>
    </row>
    <row r="21" spans="1:3" ht="21" customHeight="1">
      <c r="A21" s="143" t="s">
        <v>153</v>
      </c>
      <c r="B21" s="146">
        <f>'[4]Sheet1'!$B48/10000</f>
        <v>6.554460000000001</v>
      </c>
      <c r="C21" s="147">
        <f>ROUND('[4]Sheet1'!$C48,1)</f>
        <v>18.1</v>
      </c>
    </row>
    <row r="22" spans="1:3" ht="21" customHeight="1">
      <c r="A22" s="143" t="s">
        <v>154</v>
      </c>
      <c r="B22" s="146">
        <f>'[4]Sheet1'!$B49/10000</f>
        <v>1.69628</v>
      </c>
      <c r="C22" s="147">
        <f>ROUND('[4]Sheet1'!$C49,1)</f>
        <v>-62.5</v>
      </c>
    </row>
    <row r="23" spans="1:3" ht="21" customHeight="1">
      <c r="A23" s="143" t="s">
        <v>155</v>
      </c>
      <c r="B23" s="146">
        <f>'[4]Sheet1'!$B50/10000</f>
        <v>104.93453999999998</v>
      </c>
      <c r="C23" s="147">
        <f>ROUND('[4]Sheet1'!$C50,1)</f>
        <v>27.9</v>
      </c>
    </row>
    <row r="24" spans="1:3" ht="21" customHeight="1">
      <c r="A24" s="143" t="s">
        <v>156</v>
      </c>
      <c r="B24" s="146">
        <f>'[4]Sheet1'!$B51/10000</f>
        <v>20.79046</v>
      </c>
      <c r="C24" s="147">
        <f>ROUND('[4]Sheet1'!$C51,1)</f>
        <v>3.4</v>
      </c>
    </row>
    <row r="25" spans="1:3" ht="21" customHeight="1">
      <c r="A25" s="143" t="s">
        <v>157</v>
      </c>
      <c r="B25" s="146">
        <f>'[4]Sheet1'!$B52/10000</f>
        <v>8.6927</v>
      </c>
      <c r="C25" s="147">
        <f>ROUND('[4]Sheet1'!$C52,1)</f>
        <v>10.1</v>
      </c>
    </row>
    <row r="26" spans="1:3" ht="21" customHeight="1">
      <c r="A26" s="143" t="s">
        <v>158</v>
      </c>
      <c r="B26" s="146">
        <f>'[4]Sheet1'!$B53/10000</f>
        <v>127.39487</v>
      </c>
      <c r="C26" s="147">
        <f>ROUND('[4]Sheet1'!$C53,1)</f>
        <v>23.3</v>
      </c>
    </row>
    <row r="27" spans="1:3" ht="21" customHeight="1">
      <c r="A27" s="143" t="s">
        <v>159</v>
      </c>
      <c r="B27" s="146">
        <f>'[4]Sheet1'!$B54/10000</f>
        <v>1.33301</v>
      </c>
      <c r="C27" s="147">
        <f>ROUND('[4]Sheet1'!$C54,1)</f>
        <v>-29.7</v>
      </c>
    </row>
    <row r="28" spans="1:3" ht="21" customHeight="1">
      <c r="A28" s="148" t="s">
        <v>160</v>
      </c>
      <c r="B28" s="149">
        <f>'[4]Sheet1'!$B55/10000</f>
        <v>11.943439999999999</v>
      </c>
      <c r="C28" s="150">
        <f>ROUND('[4]Sheet1'!$C55,1)</f>
        <v>22.2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M11" sqref="M11"/>
    </sheetView>
  </sheetViews>
  <sheetFormatPr defaultColWidth="8.00390625" defaultRowHeight="14.25"/>
  <cols>
    <col min="1" max="1" width="36.375" style="62" customWidth="1"/>
    <col min="2" max="2" width="13.375" style="62" customWidth="1"/>
    <col min="3" max="3" width="14.00390625" style="65" customWidth="1"/>
    <col min="4" max="4" width="13.00390625" style="62" bestFit="1" customWidth="1"/>
    <col min="5" max="6" width="17.25390625" style="62" bestFit="1" customWidth="1"/>
    <col min="7" max="16384" width="8.00390625" style="62" customWidth="1"/>
  </cols>
  <sheetData>
    <row r="1" spans="1:4" ht="24.75">
      <c r="A1" s="323" t="s">
        <v>161</v>
      </c>
      <c r="B1" s="323"/>
      <c r="C1" s="323"/>
      <c r="D1" s="323"/>
    </row>
    <row r="2" spans="1:4" ht="15.75">
      <c r="A2" s="13"/>
      <c r="B2" s="13"/>
      <c r="C2" s="13"/>
      <c r="D2" s="14"/>
    </row>
    <row r="3" spans="1:4" ht="17.25">
      <c r="A3" s="15"/>
      <c r="B3" s="15"/>
      <c r="C3" s="15"/>
      <c r="D3" s="16" t="s">
        <v>162</v>
      </c>
    </row>
    <row r="4" spans="1:4" ht="26.25" customHeight="1">
      <c r="A4" s="17" t="s">
        <v>163</v>
      </c>
      <c r="B4" s="17" t="s">
        <v>195</v>
      </c>
      <c r="C4" s="17" t="s">
        <v>196</v>
      </c>
      <c r="D4" s="18" t="s">
        <v>126</v>
      </c>
    </row>
    <row r="5" spans="1:5" s="1" customFormat="1" ht="26.25" customHeight="1">
      <c r="A5" s="151" t="s">
        <v>261</v>
      </c>
      <c r="B5" s="152">
        <f>'[1]Sheet2'!B6/10000</f>
        <v>36.9429</v>
      </c>
      <c r="C5" s="153">
        <f>'[1]Sheet2'!C6/10000</f>
        <v>363.7702</v>
      </c>
      <c r="D5" s="154">
        <f>ROUND('[1]Sheet2'!$E6,1)</f>
        <v>9.1</v>
      </c>
      <c r="E5" s="19"/>
    </row>
    <row r="6" spans="1:5" ht="26.25" customHeight="1">
      <c r="A6" s="155" t="s">
        <v>164</v>
      </c>
      <c r="B6" s="156">
        <f>'[1]Sheet2'!B7/10000</f>
        <v>29.2164</v>
      </c>
      <c r="C6" s="157">
        <f>'[1]Sheet2'!C7/10000</f>
        <v>299.2714</v>
      </c>
      <c r="D6" s="158">
        <f>ROUND('[1]Sheet2'!$E7,1)</f>
        <v>8.9</v>
      </c>
      <c r="E6" s="19"/>
    </row>
    <row r="7" spans="1:5" ht="26.25" customHeight="1">
      <c r="A7" s="155" t="s">
        <v>165</v>
      </c>
      <c r="B7" s="156">
        <f>'[1]Sheet2'!B8/10000</f>
        <v>7.7265</v>
      </c>
      <c r="C7" s="157">
        <f>'[1]Sheet2'!C8/10000</f>
        <v>64.4988</v>
      </c>
      <c r="D7" s="158">
        <f>ROUND('[1]Sheet2'!$E8,1)</f>
        <v>10</v>
      </c>
      <c r="E7" s="19"/>
    </row>
    <row r="8" spans="1:5" ht="26.25" customHeight="1">
      <c r="A8" s="174" t="s">
        <v>201</v>
      </c>
      <c r="B8" s="156">
        <f>'[1]Sheet2'!B9/10000</f>
        <v>22.9937</v>
      </c>
      <c r="C8" s="157">
        <f>'[1]Sheet2'!C9/10000</f>
        <v>171.1403</v>
      </c>
      <c r="D8" s="158">
        <f>ROUND('[1]Sheet2'!$E9,1)</f>
        <v>12.1</v>
      </c>
      <c r="E8" s="19"/>
    </row>
    <row r="9" spans="1:5" ht="26.25" customHeight="1">
      <c r="A9" s="155" t="s">
        <v>164</v>
      </c>
      <c r="B9" s="156">
        <f>'[1]Sheet2'!B10/10000</f>
        <v>15.3263</v>
      </c>
      <c r="C9" s="157">
        <f>'[1]Sheet2'!C10/10000</f>
        <v>108.1357</v>
      </c>
      <c r="D9" s="158">
        <f>ROUND('[1]Sheet2'!$E10,1)</f>
        <v>13.2</v>
      </c>
      <c r="E9" s="19"/>
    </row>
    <row r="10" spans="1:5" ht="26.25" customHeight="1">
      <c r="A10" s="159" t="s">
        <v>252</v>
      </c>
      <c r="B10" s="156">
        <f>'[1]Sheet2'!B11/10000</f>
        <v>11.5864</v>
      </c>
      <c r="C10" s="157">
        <f>'[1]Sheet2'!C11/10000</f>
        <v>171.867</v>
      </c>
      <c r="D10" s="158">
        <f>ROUND('[1]Sheet2'!$E11,1)</f>
        <v>5.6</v>
      </c>
      <c r="E10" s="19"/>
    </row>
    <row r="11" spans="1:5" s="1" customFormat="1" ht="26.25" customHeight="1">
      <c r="A11" s="160" t="s">
        <v>262</v>
      </c>
      <c r="B11" s="161">
        <f>'[1]Sheet2'!B12/10000</f>
        <v>69.9492</v>
      </c>
      <c r="C11" s="162">
        <f>'[1]Sheet2'!C12/10000</f>
        <v>551.6142</v>
      </c>
      <c r="D11" s="163">
        <f>ROUND('[1]Sheet2'!$E12,1)</f>
        <v>1.5</v>
      </c>
      <c r="E11" s="19"/>
    </row>
    <row r="12" spans="1:4" ht="26.25" customHeight="1">
      <c r="A12" s="17" t="s">
        <v>166</v>
      </c>
      <c r="B12" s="20" t="s">
        <v>167</v>
      </c>
      <c r="C12" s="21" t="s">
        <v>168</v>
      </c>
      <c r="D12" s="22" t="s">
        <v>169</v>
      </c>
    </row>
    <row r="13" spans="1:5" ht="26.25" customHeight="1">
      <c r="A13" s="164" t="s">
        <v>170</v>
      </c>
      <c r="B13" s="165">
        <f>'[2]Sheet1'!$C6/10000</f>
        <v>3318.1506238959</v>
      </c>
      <c r="C13" s="166">
        <f>'[2]Sheet1'!D6/10000</f>
        <v>3067.1176965168</v>
      </c>
      <c r="D13" s="167">
        <f>'[2]Sheet1'!$F$6</f>
        <v>8.184652570202573</v>
      </c>
      <c r="E13" s="168"/>
    </row>
    <row r="14" spans="1:4" ht="26.25" customHeight="1">
      <c r="A14" s="155" t="s">
        <v>171</v>
      </c>
      <c r="B14" s="156">
        <f>'[2]Sheet1'!$C7/10000</f>
        <v>2186.1401279734</v>
      </c>
      <c r="C14" s="157">
        <f>'[2]Sheet1'!D7/10000</f>
        <v>1929.2040476298</v>
      </c>
      <c r="D14" s="158">
        <f>ROUND('[2]Sheet1'!F7,1)</f>
        <v>13.3</v>
      </c>
    </row>
    <row r="15" spans="1:4" ht="26.25" customHeight="1">
      <c r="A15" s="155" t="s">
        <v>172</v>
      </c>
      <c r="B15" s="156">
        <f>'[2]Sheet1'!$C8/10000</f>
        <v>556.9807642648</v>
      </c>
      <c r="C15" s="157">
        <f>'[2]Sheet1'!D8/10000</f>
        <v>586.6601952582</v>
      </c>
      <c r="D15" s="158">
        <f>ROUND('[2]Sheet1'!F8,1)</f>
        <v>-5.1</v>
      </c>
    </row>
    <row r="16" spans="1:4" ht="26.25" customHeight="1">
      <c r="A16" s="155" t="s">
        <v>198</v>
      </c>
      <c r="B16" s="156">
        <f>'[2]Sheet1'!$C9/10000</f>
        <v>77.3117374191</v>
      </c>
      <c r="C16" s="157">
        <f>'[2]Sheet1'!D9/10000</f>
        <v>80.9310567224</v>
      </c>
      <c r="D16" s="158">
        <f>ROUND('[2]Sheet1'!F9,1)</f>
        <v>-4.5</v>
      </c>
    </row>
    <row r="17" spans="1:4" ht="26.25" customHeight="1">
      <c r="A17" s="155" t="s">
        <v>199</v>
      </c>
      <c r="B17" s="156">
        <f>'[2]Sheet1'!$C10/10000</f>
        <v>473.33765615069996</v>
      </c>
      <c r="C17" s="157">
        <f>'[2]Sheet1'!D10/10000</f>
        <v>448.5749615519</v>
      </c>
      <c r="D17" s="158">
        <f>ROUND('[2]Sheet1'!F10,1)</f>
        <v>5.5</v>
      </c>
    </row>
    <row r="18" spans="1:4" ht="26.25" customHeight="1">
      <c r="A18" s="155" t="s">
        <v>173</v>
      </c>
      <c r="B18" s="156">
        <f>'[2]Sheet1'!$C11/10000</f>
        <v>23.4241974005</v>
      </c>
      <c r="C18" s="157">
        <f>'[2]Sheet1'!D11/10000</f>
        <v>20.7812273171</v>
      </c>
      <c r="D18" s="158">
        <f>ROUND('[2]Sheet1'!F11,1)</f>
        <v>12.7</v>
      </c>
    </row>
    <row r="19" spans="1:6" ht="26.25" customHeight="1">
      <c r="A19" s="151" t="s">
        <v>174</v>
      </c>
      <c r="B19" s="165">
        <f>'[2]Sheet1'!$C12/10000</f>
        <v>2841.6539420402</v>
      </c>
      <c r="C19" s="166">
        <f>'[2]Sheet1'!D12/10000</f>
        <v>2465.1339974751</v>
      </c>
      <c r="D19" s="167">
        <f>ROUND('[2]Sheet1'!F12,1)</f>
        <v>15.3</v>
      </c>
      <c r="E19" s="169"/>
      <c r="F19" s="169"/>
    </row>
    <row r="20" spans="1:4" ht="26.25" customHeight="1">
      <c r="A20" s="155" t="s">
        <v>175</v>
      </c>
      <c r="B20" s="156">
        <f>'[2]Sheet1'!$C13/10000</f>
        <v>683.5723512120001</v>
      </c>
      <c r="C20" s="157">
        <f>'[2]Sheet1'!D13/10000</f>
        <v>554.6135535353001</v>
      </c>
      <c r="D20" s="158">
        <f>ROUND('[2]Sheet1'!F13,1)</f>
        <v>23.3</v>
      </c>
    </row>
    <row r="21" spans="1:5" ht="26.25" customHeight="1">
      <c r="A21" s="170" t="s">
        <v>176</v>
      </c>
      <c r="B21" s="161">
        <f>'[2]Sheet1'!$C14/10000</f>
        <v>2086.1857843176</v>
      </c>
      <c r="C21" s="162">
        <f>'[2]Sheet1'!D14/10000</f>
        <v>1859.4682283379004</v>
      </c>
      <c r="D21" s="163">
        <f>ROUND('[2]Sheet1'!F14,1)</f>
        <v>12.2</v>
      </c>
      <c r="E21" s="169"/>
    </row>
    <row r="22" spans="1:4" ht="17.25">
      <c r="A22" s="12" t="s">
        <v>177</v>
      </c>
      <c r="B22" s="15"/>
      <c r="C22" s="15"/>
      <c r="D22" s="23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62" customWidth="1"/>
    <col min="2" max="2" width="15.50390625" style="62" customWidth="1"/>
    <col min="3" max="4" width="11.50390625" style="62" customWidth="1"/>
    <col min="5" max="5" width="8.25390625" style="88" bestFit="1" customWidth="1"/>
    <col min="6" max="16384" width="8.00390625" style="62" customWidth="1"/>
  </cols>
  <sheetData>
    <row r="1" spans="1:4" ht="24.75">
      <c r="A1" s="323" t="s">
        <v>178</v>
      </c>
      <c r="B1" s="323"/>
      <c r="C1" s="323"/>
      <c r="D1" s="323"/>
    </row>
    <row r="3" spans="1:4" ht="17.25">
      <c r="A3" s="5"/>
      <c r="B3" s="339" t="s">
        <v>179</v>
      </c>
      <c r="C3" s="339"/>
      <c r="D3" s="339"/>
    </row>
    <row r="4" spans="1:5" s="3" customFormat="1" ht="35.25">
      <c r="A4" s="6" t="s">
        <v>180</v>
      </c>
      <c r="B4" s="7" t="s">
        <v>181</v>
      </c>
      <c r="C4" s="8" t="s">
        <v>182</v>
      </c>
      <c r="D4" s="9" t="s">
        <v>183</v>
      </c>
      <c r="E4" s="10"/>
    </row>
    <row r="5" spans="1:6" s="4" customFormat="1" ht="26.25" customHeight="1">
      <c r="A5" s="171" t="s">
        <v>200</v>
      </c>
      <c r="B5" s="67">
        <f>'[6]CPI '!$B9</f>
        <v>99.68513987</v>
      </c>
      <c r="C5" s="181">
        <f>'[6]CPI '!$C9</f>
        <v>100.92059318</v>
      </c>
      <c r="D5" s="182">
        <f>'[6]CPI '!$D9</f>
        <v>100.26309385</v>
      </c>
      <c r="E5" s="11"/>
      <c r="F5" s="11"/>
    </row>
    <row r="6" spans="1:5" s="4" customFormat="1" ht="26.25" customHeight="1">
      <c r="A6" s="137" t="s">
        <v>192</v>
      </c>
      <c r="B6" s="69">
        <f>'[6]CPI '!$B10</f>
        <v>99.53563681</v>
      </c>
      <c r="C6" s="183">
        <f>'[6]CPI '!$C10</f>
        <v>96.32468061</v>
      </c>
      <c r="D6" s="184">
        <f>'[6]CPI '!$D10</f>
        <v>97.92089508</v>
      </c>
      <c r="E6" s="11"/>
    </row>
    <row r="7" spans="1:5" s="4" customFormat="1" ht="26.25" customHeight="1">
      <c r="A7" s="137" t="s">
        <v>193</v>
      </c>
      <c r="B7" s="69">
        <f>'[6]CPI '!$B18</f>
        <v>100.26909925</v>
      </c>
      <c r="C7" s="183">
        <f>'[6]CPI '!$C18</f>
        <v>100.48581311</v>
      </c>
      <c r="D7" s="184">
        <f>'[6]CPI '!$D18</f>
        <v>99.9632166</v>
      </c>
      <c r="E7" s="11"/>
    </row>
    <row r="8" spans="1:5" s="4" customFormat="1" ht="26.25" customHeight="1">
      <c r="A8" s="137" t="s">
        <v>253</v>
      </c>
      <c r="B8" s="69">
        <f>'[6]CPI '!$B19</f>
        <v>99.99151212</v>
      </c>
      <c r="C8" s="183">
        <f>'[6]CPI '!$C19</f>
        <v>103.1371374</v>
      </c>
      <c r="D8" s="184">
        <f>'[6]CPI '!$D19</f>
        <v>99.89552003</v>
      </c>
      <c r="E8" s="11"/>
    </row>
    <row r="9" spans="1:5" s="4" customFormat="1" ht="26.25" customHeight="1">
      <c r="A9" s="137" t="s">
        <v>254</v>
      </c>
      <c r="B9" s="69">
        <f>'[6]CPI '!$B20</f>
        <v>100.28919021</v>
      </c>
      <c r="C9" s="183">
        <f>'[6]CPI '!$C20</f>
        <v>99.97678054</v>
      </c>
      <c r="D9" s="184">
        <f>'[6]CPI '!$D20</f>
        <v>100.09314411</v>
      </c>
      <c r="E9" s="11"/>
    </row>
    <row r="10" spans="1:5" s="4" customFormat="1" ht="26.25" customHeight="1">
      <c r="A10" s="137" t="s">
        <v>255</v>
      </c>
      <c r="B10" s="69">
        <f>'[6]CPI '!$B21</f>
        <v>98.34776893</v>
      </c>
      <c r="C10" s="183">
        <f>'[6]CPI '!$C21</f>
        <v>106.44446257</v>
      </c>
      <c r="D10" s="184">
        <f>'[6]CPI '!$D21</f>
        <v>104.7279815</v>
      </c>
      <c r="E10" s="11"/>
    </row>
    <row r="11" spans="1:5" s="4" customFormat="1" ht="26.25" customHeight="1">
      <c r="A11" s="137" t="s">
        <v>256</v>
      </c>
      <c r="B11" s="69">
        <f>'[6]CPI '!$B22</f>
        <v>100.07647666</v>
      </c>
      <c r="C11" s="183">
        <f>'[6]CPI '!$C22</f>
        <v>103.00509491</v>
      </c>
      <c r="D11" s="184">
        <f>'[6]CPI '!$D22</f>
        <v>101.80664725</v>
      </c>
      <c r="E11" s="11"/>
    </row>
    <row r="12" spans="1:5" s="4" customFormat="1" ht="26.25" customHeight="1">
      <c r="A12" s="137" t="s">
        <v>257</v>
      </c>
      <c r="B12" s="69">
        <f>'[6]CPI '!$B23</f>
        <v>99.9979637</v>
      </c>
      <c r="C12" s="183">
        <f>'[6]CPI '!$C23</f>
        <v>101.12346731</v>
      </c>
      <c r="D12" s="184">
        <f>'[6]CPI '!$D23</f>
        <v>101.69457645</v>
      </c>
      <c r="E12" s="11"/>
    </row>
    <row r="13" spans="1:5" s="4" customFormat="1" ht="26.25" customHeight="1">
      <c r="A13" s="137" t="s">
        <v>258</v>
      </c>
      <c r="B13" s="69">
        <f>'[6]CPI '!$B24</f>
        <v>99.4289138</v>
      </c>
      <c r="C13" s="183">
        <f>'[6]CPI '!$C24</f>
        <v>98.39288304</v>
      </c>
      <c r="D13" s="184">
        <f>'[6]CPI '!$D24</f>
        <v>97.95463239</v>
      </c>
      <c r="E13" s="11"/>
    </row>
    <row r="14" spans="1:5" s="4" customFormat="1" ht="26.25" customHeight="1">
      <c r="A14" s="172" t="s">
        <v>184</v>
      </c>
      <c r="B14" s="213">
        <f>'[6]CPI '!$B25</f>
        <v>99.50930939</v>
      </c>
      <c r="C14" s="214">
        <f>'[6]CPI '!$C25</f>
        <v>101.2101309</v>
      </c>
      <c r="D14" s="215">
        <f>'[6]CPI '!$D25</f>
        <v>101.02889495</v>
      </c>
      <c r="E14" s="11"/>
    </row>
    <row r="15" ht="15.75">
      <c r="A15" s="12" t="s">
        <v>185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P24" sqref="P24"/>
    </sheetView>
  </sheetViews>
  <sheetFormatPr defaultColWidth="9.00390625" defaultRowHeight="14.25"/>
  <cols>
    <col min="1" max="1" width="25.50390625" style="45" bestFit="1" customWidth="1"/>
    <col min="2" max="2" width="8.875" style="45" customWidth="1"/>
    <col min="3" max="3" width="8.875" style="57" customWidth="1"/>
    <col min="4" max="4" width="12.625" style="57" customWidth="1"/>
    <col min="5" max="16384" width="8.875" style="45" customWidth="1"/>
  </cols>
  <sheetData>
    <row r="2" spans="1:4" ht="19.5" customHeight="1">
      <c r="A2" s="344" t="s">
        <v>228</v>
      </c>
      <c r="B2" s="344"/>
      <c r="C2" s="344"/>
      <c r="D2" s="344"/>
    </row>
    <row r="4" spans="1:4" ht="15.75">
      <c r="A4" s="340" t="s">
        <v>229</v>
      </c>
      <c r="B4" s="341" t="s">
        <v>214</v>
      </c>
      <c r="C4" s="342" t="s">
        <v>316</v>
      </c>
      <c r="D4" s="343"/>
    </row>
    <row r="5" spans="1:4" ht="15.75">
      <c r="A5" s="340"/>
      <c r="B5" s="341"/>
      <c r="C5" s="61" t="s">
        <v>244</v>
      </c>
      <c r="D5" s="60" t="s">
        <v>243</v>
      </c>
    </row>
    <row r="6" spans="1:4" ht="15.75">
      <c r="A6" s="216" t="s">
        <v>230</v>
      </c>
      <c r="B6" s="217" t="s">
        <v>239</v>
      </c>
      <c r="C6" s="217">
        <f>'[8]Sheet1'!$E$3</f>
        <v>101514</v>
      </c>
      <c r="D6" s="222">
        <v>105.03</v>
      </c>
    </row>
    <row r="7" spans="1:4" ht="15.75">
      <c r="A7" s="218" t="s">
        <v>241</v>
      </c>
      <c r="B7" s="217" t="s">
        <v>239</v>
      </c>
      <c r="C7" s="217">
        <f>'[8]Sheet1'!$E$4</f>
        <v>19035</v>
      </c>
      <c r="D7" s="222">
        <v>39.33</v>
      </c>
    </row>
    <row r="8" spans="1:4" ht="15.75">
      <c r="A8" s="218" t="s">
        <v>240</v>
      </c>
      <c r="B8" s="217" t="s">
        <v>239</v>
      </c>
      <c r="C8" s="217">
        <f>'[8]Sheet1'!$E$5</f>
        <v>71</v>
      </c>
      <c r="D8" s="222">
        <v>121.88</v>
      </c>
    </row>
    <row r="9" spans="1:4" ht="15.75">
      <c r="A9" s="218" t="s">
        <v>231</v>
      </c>
      <c r="B9" s="217" t="s">
        <v>239</v>
      </c>
      <c r="C9" s="217">
        <f>'[8]Sheet1'!$E$6</f>
        <v>82408</v>
      </c>
      <c r="D9" s="222">
        <v>130.07</v>
      </c>
    </row>
    <row r="10" spans="1:4" ht="15.75">
      <c r="A10" s="178" t="s">
        <v>232</v>
      </c>
      <c r="B10" s="56" t="s">
        <v>239</v>
      </c>
      <c r="C10" s="59">
        <v>4579</v>
      </c>
      <c r="D10" s="196">
        <v>12.202891448174459</v>
      </c>
    </row>
    <row r="11" spans="1:4" ht="15.75">
      <c r="A11" s="58" t="s">
        <v>233</v>
      </c>
      <c r="B11" s="56" t="s">
        <v>239</v>
      </c>
      <c r="C11" s="59">
        <v>1772</v>
      </c>
      <c r="D11" s="196">
        <v>14.544279250161596</v>
      </c>
    </row>
    <row r="12" spans="1:4" ht="15.75">
      <c r="A12" s="58" t="s">
        <v>234</v>
      </c>
      <c r="B12" s="56" t="s">
        <v>239</v>
      </c>
      <c r="C12" s="59">
        <v>1019</v>
      </c>
      <c r="D12" s="196">
        <v>10.640608034744847</v>
      </c>
    </row>
    <row r="13" spans="1:4" ht="15.75">
      <c r="A13" s="58" t="s">
        <v>235</v>
      </c>
      <c r="B13" s="56" t="s">
        <v>239</v>
      </c>
      <c r="C13" s="59">
        <v>1003</v>
      </c>
      <c r="D13" s="196">
        <v>19.976076555023916</v>
      </c>
    </row>
    <row r="14" spans="1:4" ht="15.75">
      <c r="A14" s="58" t="s">
        <v>236</v>
      </c>
      <c r="B14" s="56" t="s">
        <v>239</v>
      </c>
      <c r="C14" s="59">
        <v>360</v>
      </c>
      <c r="D14" s="196">
        <v>10.091743119266061</v>
      </c>
    </row>
    <row r="15" spans="1:4" ht="15.75">
      <c r="A15" s="58" t="s">
        <v>237</v>
      </c>
      <c r="B15" s="56" t="s">
        <v>239</v>
      </c>
      <c r="C15" s="59">
        <v>425</v>
      </c>
      <c r="D15" s="196">
        <v>-5.555555555555558</v>
      </c>
    </row>
    <row r="16" spans="1:4" ht="15.75">
      <c r="A16" s="178" t="s">
        <v>238</v>
      </c>
      <c r="B16" s="56" t="s">
        <v>239</v>
      </c>
      <c r="C16" s="59">
        <v>631</v>
      </c>
      <c r="D16" s="196">
        <v>-12.96551724137931</v>
      </c>
    </row>
    <row r="17" spans="1:4" ht="15.75">
      <c r="A17" s="58" t="s">
        <v>233</v>
      </c>
      <c r="B17" s="56" t="s">
        <v>239</v>
      </c>
      <c r="C17" s="59">
        <v>203</v>
      </c>
      <c r="D17" s="196">
        <v>-28.01418439716312</v>
      </c>
    </row>
    <row r="18" spans="1:4" ht="15.75">
      <c r="A18" s="58" t="s">
        <v>234</v>
      </c>
      <c r="B18" s="56" t="s">
        <v>239</v>
      </c>
      <c r="C18" s="59">
        <v>153</v>
      </c>
      <c r="D18" s="196">
        <v>-2.547770700636942</v>
      </c>
    </row>
    <row r="19" spans="1:4" ht="15.75">
      <c r="A19" s="58" t="s">
        <v>235</v>
      </c>
      <c r="B19" s="56" t="s">
        <v>239</v>
      </c>
      <c r="C19" s="59">
        <v>210</v>
      </c>
      <c r="D19" s="196">
        <v>-4.977375565610864</v>
      </c>
    </row>
    <row r="20" spans="1:4" ht="15.75">
      <c r="A20" s="58" t="s">
        <v>236</v>
      </c>
      <c r="B20" s="56" t="s">
        <v>239</v>
      </c>
      <c r="C20" s="59">
        <v>34</v>
      </c>
      <c r="D20" s="196">
        <v>25.92592592592593</v>
      </c>
    </row>
    <row r="21" spans="1:4" ht="15.75">
      <c r="A21" s="58" t="s">
        <v>237</v>
      </c>
      <c r="B21" s="56" t="s">
        <v>239</v>
      </c>
      <c r="C21" s="59">
        <v>31</v>
      </c>
      <c r="D21" s="196">
        <v>-18.42105263157895</v>
      </c>
    </row>
    <row r="22" ht="15.75">
      <c r="A22" s="49" t="s">
        <v>267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Y21" sqref="Y21"/>
    </sheetView>
  </sheetViews>
  <sheetFormatPr defaultColWidth="9.00390625" defaultRowHeight="14.25"/>
  <cols>
    <col min="1" max="1" width="12.00390625" style="54" customWidth="1"/>
    <col min="2" max="2" width="10.75390625" style="54" customWidth="1"/>
    <col min="3" max="3" width="6.125" style="54" customWidth="1"/>
    <col min="4" max="4" width="8.375" style="54" customWidth="1"/>
    <col min="5" max="5" width="6.25390625" style="54" customWidth="1"/>
    <col min="6" max="6" width="9.25390625" style="54" customWidth="1"/>
    <col min="7" max="7" width="7.75390625" style="54" customWidth="1"/>
    <col min="8" max="8" width="8.75390625" style="54" customWidth="1"/>
    <col min="9" max="9" width="5.875" style="54" customWidth="1"/>
    <col min="10" max="10" width="10.625" style="54" customWidth="1"/>
    <col min="11" max="11" width="6.875" style="54" customWidth="1"/>
    <col min="12" max="12" width="8.875" style="54" customWidth="1"/>
    <col min="13" max="13" width="4.75390625" style="54" customWidth="1"/>
    <col min="14" max="14" width="12.375" style="54" customWidth="1"/>
    <col min="15" max="15" width="6.375" style="54" customWidth="1"/>
    <col min="16" max="16" width="8.00390625" style="54" customWidth="1"/>
    <col min="17" max="17" width="5.125" style="54" customWidth="1"/>
    <col min="18" max="16384" width="8.875" style="54" customWidth="1"/>
  </cols>
  <sheetData>
    <row r="1" spans="1:17" ht="30" customHeight="1">
      <c r="A1" s="347" t="s">
        <v>319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7" ht="24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49" t="s">
        <v>313</v>
      </c>
      <c r="O2" s="349"/>
      <c r="P2" s="349"/>
      <c r="Q2" s="349"/>
    </row>
    <row r="3" spans="1:17" s="239" customFormat="1" ht="24" customHeight="1">
      <c r="A3" s="340"/>
      <c r="B3" s="345" t="s">
        <v>4</v>
      </c>
      <c r="C3" s="345"/>
      <c r="D3" s="345"/>
      <c r="E3" s="345"/>
      <c r="F3" s="345" t="s">
        <v>297</v>
      </c>
      <c r="G3" s="345"/>
      <c r="H3" s="345"/>
      <c r="I3" s="345"/>
      <c r="J3" s="345" t="s">
        <v>298</v>
      </c>
      <c r="K3" s="345"/>
      <c r="L3" s="345"/>
      <c r="M3" s="345"/>
      <c r="N3" s="345" t="s">
        <v>299</v>
      </c>
      <c r="O3" s="345"/>
      <c r="P3" s="345"/>
      <c r="Q3" s="346"/>
    </row>
    <row r="4" spans="1:17" s="239" customFormat="1" ht="24" customHeight="1">
      <c r="A4" s="340"/>
      <c r="B4" s="237" t="s">
        <v>14</v>
      </c>
      <c r="C4" s="237" t="s">
        <v>188</v>
      </c>
      <c r="D4" s="237" t="s">
        <v>300</v>
      </c>
      <c r="E4" s="237" t="s">
        <v>188</v>
      </c>
      <c r="F4" s="237" t="s">
        <v>14</v>
      </c>
      <c r="G4" s="237" t="s">
        <v>188</v>
      </c>
      <c r="H4" s="237" t="s">
        <v>300</v>
      </c>
      <c r="I4" s="237" t="s">
        <v>188</v>
      </c>
      <c r="J4" s="237" t="s">
        <v>14</v>
      </c>
      <c r="K4" s="237" t="s">
        <v>188</v>
      </c>
      <c r="L4" s="237" t="s">
        <v>300</v>
      </c>
      <c r="M4" s="237" t="s">
        <v>188</v>
      </c>
      <c r="N4" s="237" t="s">
        <v>14</v>
      </c>
      <c r="O4" s="237" t="s">
        <v>188</v>
      </c>
      <c r="P4" s="237" t="s">
        <v>300</v>
      </c>
      <c r="Q4" s="238" t="s">
        <v>188</v>
      </c>
    </row>
    <row r="5" spans="1:18" s="239" customFormat="1" ht="24" customHeight="1">
      <c r="A5" s="240" t="s">
        <v>77</v>
      </c>
      <c r="B5" s="241">
        <v>4402.9794</v>
      </c>
      <c r="C5" s="242" t="s">
        <v>21</v>
      </c>
      <c r="D5" s="243">
        <v>8.1</v>
      </c>
      <c r="E5" s="242" t="s">
        <v>21</v>
      </c>
      <c r="F5" s="241">
        <v>462.4948373758886</v>
      </c>
      <c r="G5" s="242" t="s">
        <v>21</v>
      </c>
      <c r="H5" s="243">
        <v>9.2</v>
      </c>
      <c r="I5" s="242" t="s">
        <v>21</v>
      </c>
      <c r="J5" s="241">
        <v>1834.0214189889327</v>
      </c>
      <c r="K5" s="242" t="s">
        <v>21</v>
      </c>
      <c r="L5" s="243">
        <v>7.5</v>
      </c>
      <c r="M5" s="242" t="s">
        <v>21</v>
      </c>
      <c r="N5" s="241">
        <v>2106.463143635179</v>
      </c>
      <c r="O5" s="242" t="s">
        <v>21</v>
      </c>
      <c r="P5" s="243">
        <v>8.3</v>
      </c>
      <c r="Q5" s="210" t="s">
        <v>21</v>
      </c>
      <c r="R5" s="244"/>
    </row>
    <row r="6" spans="1:18" ht="24" customHeight="1">
      <c r="A6" s="173" t="s">
        <v>189</v>
      </c>
      <c r="B6" s="245">
        <v>744.45284965158</v>
      </c>
      <c r="C6" s="242">
        <f>RANK(B6,($B$6:$B$7,$B$9:$B$19))</f>
        <v>1</v>
      </c>
      <c r="D6" s="246">
        <v>8.5</v>
      </c>
      <c r="E6" s="242">
        <f>RANK(D6,($D$6:$D$7,$D$9:$D$19))</f>
        <v>4</v>
      </c>
      <c r="F6" s="245">
        <v>6.7595548168295805</v>
      </c>
      <c r="G6" s="242">
        <f>RANK(F6,($F$6:$F$7,$F$9:$F$19),0)</f>
        <v>11</v>
      </c>
      <c r="H6" s="246">
        <v>4.2</v>
      </c>
      <c r="I6" s="242">
        <f>RANK(H6,($H$6:$H$7,$H$9:$H$18))</f>
        <v>9</v>
      </c>
      <c r="J6" s="245">
        <v>173.0551757906225</v>
      </c>
      <c r="K6" s="242">
        <f>RANK(J6,($J$6:$J$7,$J$9:$J$19))</f>
        <v>5</v>
      </c>
      <c r="L6" s="246">
        <v>0.7</v>
      </c>
      <c r="M6" s="242">
        <f>RANK(L6,($L$6:$L$7,$L$9:$L$19),0)</f>
        <v>11</v>
      </c>
      <c r="N6" s="245">
        <v>564.6381190441278</v>
      </c>
      <c r="O6" s="242">
        <f>RANK(N6,($N$6:$N$7,$N$9:$N$19),0)</f>
        <v>1</v>
      </c>
      <c r="P6" s="246">
        <v>9.7</v>
      </c>
      <c r="Q6" s="210">
        <f>RANK(P6,($P$6:$P$7,$P$9:$P$19),0)</f>
        <v>3</v>
      </c>
      <c r="R6" s="211"/>
    </row>
    <row r="7" spans="1:18" ht="24" customHeight="1">
      <c r="A7" s="173" t="s">
        <v>78</v>
      </c>
      <c r="B7" s="245">
        <v>328.094026224895</v>
      </c>
      <c r="C7" s="242">
        <f>RANK(B7,($B$6:$B$7,$B$9:$B$19))</f>
        <v>8</v>
      </c>
      <c r="D7" s="247">
        <v>1.0999999999999999</v>
      </c>
      <c r="E7" s="242">
        <f>RANK(D7,($D$6:$D$7,$D$9:$D$19))</f>
        <v>13</v>
      </c>
      <c r="F7" s="245">
        <v>12.153856064656265</v>
      </c>
      <c r="G7" s="242">
        <f>RANK(F7,($F$6:$F$7,$F$9:$F$19),0)</f>
        <v>9</v>
      </c>
      <c r="H7" s="246">
        <v>4.2</v>
      </c>
      <c r="I7" s="242">
        <f>RANK(H7,($H$6:$H$7,$H$9:$H$18))</f>
        <v>9</v>
      </c>
      <c r="J7" s="245">
        <v>204.20321424331726</v>
      </c>
      <c r="K7" s="242">
        <f>RANK(J7,($J$6:$J$7,$J$9:$J$19))</f>
        <v>3</v>
      </c>
      <c r="L7" s="246">
        <v>-1.4</v>
      </c>
      <c r="M7" s="242">
        <f>RANK(L7,($L$6:$L$7,$L$9:$L$19),0)</f>
        <v>12</v>
      </c>
      <c r="N7" s="245">
        <v>111.73695591692149</v>
      </c>
      <c r="O7" s="242">
        <f>RANK(N7,($N$6:$N$7,$N$9:$N$19),0)</f>
        <v>10</v>
      </c>
      <c r="P7" s="246">
        <v>6</v>
      </c>
      <c r="Q7" s="210">
        <f>RANK(P7,($P$6:$P$7,$P$9:$P$19),0)</f>
        <v>13</v>
      </c>
      <c r="R7" s="211"/>
    </row>
    <row r="8" spans="1:18" ht="24" customHeight="1">
      <c r="A8" s="248" t="s">
        <v>301</v>
      </c>
      <c r="B8" s="245">
        <v>226.36262198157777</v>
      </c>
      <c r="C8" s="242" t="s">
        <v>21</v>
      </c>
      <c r="D8" s="247">
        <v>8.2</v>
      </c>
      <c r="E8" s="249" t="s">
        <v>21</v>
      </c>
      <c r="F8" s="245">
        <v>12.153856064656265</v>
      </c>
      <c r="G8" s="242" t="s">
        <v>21</v>
      </c>
      <c r="H8" s="246">
        <v>4.2</v>
      </c>
      <c r="I8" s="242" t="s">
        <v>21</v>
      </c>
      <c r="J8" s="245">
        <v>102.47180999999999</v>
      </c>
      <c r="K8" s="242" t="s">
        <v>21</v>
      </c>
      <c r="L8" s="246">
        <v>12.7</v>
      </c>
      <c r="M8" s="242" t="s">
        <v>21</v>
      </c>
      <c r="N8" s="245">
        <v>111.73695591692149</v>
      </c>
      <c r="O8" s="242" t="s">
        <v>21</v>
      </c>
      <c r="P8" s="246">
        <v>6</v>
      </c>
      <c r="Q8" s="210" t="s">
        <v>21</v>
      </c>
      <c r="R8" s="211"/>
    </row>
    <row r="9" spans="1:18" ht="24" customHeight="1">
      <c r="A9" s="173" t="s">
        <v>79</v>
      </c>
      <c r="B9" s="245">
        <v>180.44067026289963</v>
      </c>
      <c r="C9" s="242">
        <f aca="true" t="shared" si="0" ref="C9:C19">RANK(B9,($B$6:$B$7,$B$9:$B$19))</f>
        <v>11</v>
      </c>
      <c r="D9" s="247">
        <v>8.4</v>
      </c>
      <c r="E9" s="249">
        <f aca="true" t="shared" si="1" ref="E9:E19">RANK(D9,($D$6:$D$7,$D$9:$D$19))</f>
        <v>5</v>
      </c>
      <c r="F9" s="245">
        <v>37.174352596460984</v>
      </c>
      <c r="G9" s="242">
        <f aca="true" t="shared" si="2" ref="G9:G18">RANK(F9,($F$6:$F$7,$F$9:$F$19),0)</f>
        <v>7</v>
      </c>
      <c r="H9" s="246">
        <v>7.9</v>
      </c>
      <c r="I9" s="242">
        <f aca="true" t="shared" si="3" ref="I9:I18">RANK(H9,($H$6:$H$7,$H$9:$H$18))</f>
        <v>7</v>
      </c>
      <c r="J9" s="245">
        <v>58.41056613753721</v>
      </c>
      <c r="K9" s="242">
        <f aca="true" t="shared" si="4" ref="K9:K19">RANK(J9,($J$6:$J$7,$J$9:$J$19))</f>
        <v>11</v>
      </c>
      <c r="L9" s="246">
        <v>9.8</v>
      </c>
      <c r="M9" s="242">
        <f aca="true" t="shared" si="5" ref="M9:M19">RANK(L9,($L$6:$L$7,$L$9:$L$19),0)</f>
        <v>5</v>
      </c>
      <c r="N9" s="245">
        <v>84.85575152890144</v>
      </c>
      <c r="O9" s="242">
        <f aca="true" t="shared" si="6" ref="O9:O19">RANK(N9,($N$6:$N$7,$N$9:$N$19),0)</f>
        <v>11</v>
      </c>
      <c r="P9" s="250">
        <v>9.4</v>
      </c>
      <c r="Q9" s="251">
        <f aca="true" t="shared" si="7" ref="Q9:Q19">RANK(P9,($P$6:$P$7,$P$9:$P$19),0)</f>
        <v>4</v>
      </c>
      <c r="R9" s="211"/>
    </row>
    <row r="10" spans="1:18" ht="24" customHeight="1">
      <c r="A10" s="173" t="s">
        <v>80</v>
      </c>
      <c r="B10" s="245">
        <v>385.8049003752002</v>
      </c>
      <c r="C10" s="242">
        <f t="shared" si="0"/>
        <v>4</v>
      </c>
      <c r="D10" s="247">
        <v>8.1</v>
      </c>
      <c r="E10" s="249">
        <f t="shared" si="1"/>
        <v>8</v>
      </c>
      <c r="F10" s="245">
        <v>69.31722245932721</v>
      </c>
      <c r="G10" s="242">
        <f t="shared" si="2"/>
        <v>3</v>
      </c>
      <c r="H10" s="246">
        <v>9.4</v>
      </c>
      <c r="I10" s="242">
        <f t="shared" si="3"/>
        <v>1</v>
      </c>
      <c r="J10" s="245">
        <v>160.99076174834218</v>
      </c>
      <c r="K10" s="242">
        <f t="shared" si="4"/>
        <v>6</v>
      </c>
      <c r="L10" s="246">
        <v>8.1</v>
      </c>
      <c r="M10" s="242">
        <f t="shared" si="5"/>
        <v>8</v>
      </c>
      <c r="N10" s="245">
        <v>155.4969161675308</v>
      </c>
      <c r="O10" s="242">
        <f t="shared" si="6"/>
        <v>5</v>
      </c>
      <c r="P10" s="246">
        <v>8</v>
      </c>
      <c r="Q10" s="251">
        <f t="shared" si="7"/>
        <v>8</v>
      </c>
      <c r="R10" s="211"/>
    </row>
    <row r="11" spans="1:18" ht="24" customHeight="1">
      <c r="A11" s="173" t="s">
        <v>81</v>
      </c>
      <c r="B11" s="245">
        <v>394.6361506935937</v>
      </c>
      <c r="C11" s="242">
        <f t="shared" si="0"/>
        <v>3</v>
      </c>
      <c r="D11" s="247">
        <v>8.1</v>
      </c>
      <c r="E11" s="249">
        <f t="shared" si="1"/>
        <v>8</v>
      </c>
      <c r="F11" s="245">
        <v>93.4979360440671</v>
      </c>
      <c r="G11" s="242">
        <f t="shared" si="2"/>
        <v>1</v>
      </c>
      <c r="H11" s="246">
        <v>6.6</v>
      </c>
      <c r="I11" s="242">
        <f t="shared" si="3"/>
        <v>8</v>
      </c>
      <c r="J11" s="245">
        <v>128.40458074881556</v>
      </c>
      <c r="K11" s="242">
        <f t="shared" si="4"/>
        <v>9</v>
      </c>
      <c r="L11" s="246">
        <v>9.9</v>
      </c>
      <c r="M11" s="242">
        <f t="shared" si="5"/>
        <v>4</v>
      </c>
      <c r="N11" s="245">
        <v>172.7336339007111</v>
      </c>
      <c r="O11" s="242">
        <f t="shared" si="6"/>
        <v>3</v>
      </c>
      <c r="P11" s="246">
        <v>8.2</v>
      </c>
      <c r="Q11" s="251">
        <f t="shared" si="7"/>
        <v>7</v>
      </c>
      <c r="R11" s="211"/>
    </row>
    <row r="12" spans="1:18" ht="24" customHeight="1">
      <c r="A12" s="173" t="s">
        <v>82</v>
      </c>
      <c r="B12" s="245">
        <v>369.0246550990692</v>
      </c>
      <c r="C12" s="242">
        <f t="shared" si="0"/>
        <v>5</v>
      </c>
      <c r="D12" s="247">
        <v>8.4</v>
      </c>
      <c r="E12" s="249">
        <f t="shared" si="1"/>
        <v>5</v>
      </c>
      <c r="F12" s="245">
        <v>72.36844088230222</v>
      </c>
      <c r="G12" s="242">
        <f t="shared" si="2"/>
        <v>2</v>
      </c>
      <c r="H12" s="246">
        <v>9.3</v>
      </c>
      <c r="I12" s="242">
        <f t="shared" si="3"/>
        <v>3</v>
      </c>
      <c r="J12" s="245">
        <v>141.23862047443419</v>
      </c>
      <c r="K12" s="242">
        <f t="shared" si="4"/>
        <v>7</v>
      </c>
      <c r="L12" s="246">
        <v>9.7</v>
      </c>
      <c r="M12" s="242">
        <f t="shared" si="5"/>
        <v>6</v>
      </c>
      <c r="N12" s="245">
        <v>155.41759374233283</v>
      </c>
      <c r="O12" s="242">
        <f t="shared" si="6"/>
        <v>6</v>
      </c>
      <c r="P12" s="246">
        <v>7.8</v>
      </c>
      <c r="Q12" s="251">
        <f t="shared" si="7"/>
        <v>10</v>
      </c>
      <c r="R12" s="211"/>
    </row>
    <row r="13" spans="1:18" ht="24" customHeight="1">
      <c r="A13" s="173" t="s">
        <v>83</v>
      </c>
      <c r="B13" s="245">
        <v>361.2391975812365</v>
      </c>
      <c r="C13" s="242">
        <f t="shared" si="0"/>
        <v>7</v>
      </c>
      <c r="D13" s="247">
        <v>8.6</v>
      </c>
      <c r="E13" s="249">
        <f t="shared" si="1"/>
        <v>3</v>
      </c>
      <c r="F13" s="245">
        <v>59.75989620299275</v>
      </c>
      <c r="G13" s="242">
        <f t="shared" si="2"/>
        <v>4</v>
      </c>
      <c r="H13" s="246">
        <v>9.2</v>
      </c>
      <c r="I13" s="242">
        <f t="shared" si="3"/>
        <v>4</v>
      </c>
      <c r="J13" s="245">
        <v>135.67725992315656</v>
      </c>
      <c r="K13" s="242">
        <f t="shared" si="4"/>
        <v>8</v>
      </c>
      <c r="L13" s="246">
        <v>10.6</v>
      </c>
      <c r="M13" s="242">
        <f t="shared" si="5"/>
        <v>3</v>
      </c>
      <c r="N13" s="245">
        <v>165.8020414550872</v>
      </c>
      <c r="O13" s="242">
        <f t="shared" si="6"/>
        <v>4</v>
      </c>
      <c r="P13" s="246">
        <v>8</v>
      </c>
      <c r="Q13" s="251">
        <f t="shared" si="7"/>
        <v>8</v>
      </c>
      <c r="R13" s="211"/>
    </row>
    <row r="14" spans="1:18" ht="24" customHeight="1">
      <c r="A14" s="173" t="s">
        <v>84</v>
      </c>
      <c r="B14" s="245">
        <v>463.9366326913708</v>
      </c>
      <c r="C14" s="242">
        <f t="shared" si="0"/>
        <v>2</v>
      </c>
      <c r="D14" s="247">
        <v>8.1</v>
      </c>
      <c r="E14" s="249">
        <f t="shared" si="1"/>
        <v>8</v>
      </c>
      <c r="F14" s="245">
        <v>48.43962974462519</v>
      </c>
      <c r="G14" s="242">
        <f t="shared" si="2"/>
        <v>5</v>
      </c>
      <c r="H14" s="246">
        <v>8.7</v>
      </c>
      <c r="I14" s="242">
        <f t="shared" si="3"/>
        <v>5</v>
      </c>
      <c r="J14" s="245">
        <v>202.30532269849627</v>
      </c>
      <c r="K14" s="242">
        <f t="shared" si="4"/>
        <v>4</v>
      </c>
      <c r="L14" s="246">
        <v>7.9</v>
      </c>
      <c r="M14" s="242">
        <f t="shared" si="5"/>
        <v>9</v>
      </c>
      <c r="N14" s="245">
        <v>213.19168024824933</v>
      </c>
      <c r="O14" s="242">
        <f t="shared" si="6"/>
        <v>2</v>
      </c>
      <c r="P14" s="246">
        <v>8.3</v>
      </c>
      <c r="Q14" s="251">
        <f t="shared" si="7"/>
        <v>6</v>
      </c>
      <c r="R14" s="211"/>
    </row>
    <row r="15" spans="1:18" ht="24" customHeight="1">
      <c r="A15" s="173" t="s">
        <v>85</v>
      </c>
      <c r="B15" s="245">
        <v>309.87677990395184</v>
      </c>
      <c r="C15" s="242">
        <f t="shared" si="0"/>
        <v>9</v>
      </c>
      <c r="D15" s="247">
        <v>7.8</v>
      </c>
      <c r="E15" s="249">
        <f t="shared" si="1"/>
        <v>12</v>
      </c>
      <c r="F15" s="245">
        <v>41.23557346304552</v>
      </c>
      <c r="G15" s="242">
        <f t="shared" si="2"/>
        <v>6</v>
      </c>
      <c r="H15" s="246">
        <v>9.4</v>
      </c>
      <c r="I15" s="242">
        <f t="shared" si="3"/>
        <v>1</v>
      </c>
      <c r="J15" s="245">
        <v>124.93108345140125</v>
      </c>
      <c r="K15" s="242">
        <f t="shared" si="4"/>
        <v>10</v>
      </c>
      <c r="L15" s="246">
        <v>-2.6</v>
      </c>
      <c r="M15" s="242">
        <f t="shared" si="5"/>
        <v>13</v>
      </c>
      <c r="N15" s="245">
        <v>143.71012298950507</v>
      </c>
      <c r="O15" s="242">
        <f t="shared" si="6"/>
        <v>8</v>
      </c>
      <c r="P15" s="247">
        <v>8.9</v>
      </c>
      <c r="Q15" s="251">
        <f t="shared" si="7"/>
        <v>5</v>
      </c>
      <c r="R15" s="211"/>
    </row>
    <row r="16" spans="1:18" ht="24" customHeight="1">
      <c r="A16" s="173" t="s">
        <v>302</v>
      </c>
      <c r="B16" s="245">
        <v>363.47860059935476</v>
      </c>
      <c r="C16" s="242">
        <f t="shared" si="0"/>
        <v>6</v>
      </c>
      <c r="D16" s="246">
        <v>14</v>
      </c>
      <c r="E16" s="249">
        <f t="shared" si="1"/>
        <v>2</v>
      </c>
      <c r="F16" s="245">
        <v>6.99531476307418</v>
      </c>
      <c r="G16" s="242">
        <f t="shared" si="2"/>
        <v>10</v>
      </c>
      <c r="H16" s="246">
        <v>3.3</v>
      </c>
      <c r="I16" s="242">
        <f t="shared" si="3"/>
        <v>11</v>
      </c>
      <c r="J16" s="245">
        <v>207.59201397034204</v>
      </c>
      <c r="K16" s="242">
        <f t="shared" si="4"/>
        <v>2</v>
      </c>
      <c r="L16" s="246">
        <v>19.8</v>
      </c>
      <c r="M16" s="242">
        <f t="shared" si="5"/>
        <v>2</v>
      </c>
      <c r="N16" s="245">
        <v>148.8912718659385</v>
      </c>
      <c r="O16" s="242">
        <f t="shared" si="6"/>
        <v>7</v>
      </c>
      <c r="P16" s="247">
        <v>7.8</v>
      </c>
      <c r="Q16" s="251">
        <f t="shared" si="7"/>
        <v>10</v>
      </c>
      <c r="R16" s="211"/>
    </row>
    <row r="17" spans="1:18" ht="24" customHeight="1">
      <c r="A17" s="173" t="s">
        <v>191</v>
      </c>
      <c r="B17" s="245">
        <v>127.51371465145944</v>
      </c>
      <c r="C17" s="242">
        <f t="shared" si="0"/>
        <v>12</v>
      </c>
      <c r="D17" s="246">
        <v>8</v>
      </c>
      <c r="E17" s="249">
        <f t="shared" si="1"/>
        <v>11</v>
      </c>
      <c r="F17" s="245">
        <v>0.7049245047615592</v>
      </c>
      <c r="G17" s="242">
        <f t="shared" si="2"/>
        <v>12</v>
      </c>
      <c r="H17" s="246">
        <v>-3.2</v>
      </c>
      <c r="I17" s="242">
        <f t="shared" si="3"/>
        <v>12</v>
      </c>
      <c r="J17" s="245">
        <v>7.792373973685486</v>
      </c>
      <c r="K17" s="242">
        <f t="shared" si="4"/>
        <v>13</v>
      </c>
      <c r="L17" s="246">
        <v>6.4</v>
      </c>
      <c r="M17" s="242">
        <f t="shared" si="5"/>
        <v>10</v>
      </c>
      <c r="N17" s="245">
        <v>119.01641617301239</v>
      </c>
      <c r="O17" s="242">
        <f t="shared" si="6"/>
        <v>9</v>
      </c>
      <c r="P17" s="246">
        <v>10.9</v>
      </c>
      <c r="Q17" s="251">
        <f t="shared" si="7"/>
        <v>1</v>
      </c>
      <c r="R17" s="211"/>
    </row>
    <row r="18" spans="1:18" ht="24" customHeight="1">
      <c r="A18" s="173" t="s">
        <v>86</v>
      </c>
      <c r="B18" s="245">
        <v>99.27772377441752</v>
      </c>
      <c r="C18" s="242">
        <f t="shared" si="0"/>
        <v>13</v>
      </c>
      <c r="D18" s="250">
        <v>8.3</v>
      </c>
      <c r="E18" s="249">
        <f t="shared" si="1"/>
        <v>7</v>
      </c>
      <c r="F18" s="245">
        <v>14.088135833746085</v>
      </c>
      <c r="G18" s="242">
        <f t="shared" si="2"/>
        <v>8</v>
      </c>
      <c r="H18" s="250">
        <v>8.4</v>
      </c>
      <c r="I18" s="242">
        <f t="shared" si="3"/>
        <v>6</v>
      </c>
      <c r="J18" s="245">
        <v>52.0960816306609</v>
      </c>
      <c r="K18" s="242">
        <f t="shared" si="4"/>
        <v>12</v>
      </c>
      <c r="L18" s="246">
        <v>9.6</v>
      </c>
      <c r="M18" s="242">
        <f t="shared" si="5"/>
        <v>7</v>
      </c>
      <c r="N18" s="245">
        <v>33.09350631001055</v>
      </c>
      <c r="O18" s="242">
        <f t="shared" si="6"/>
        <v>13</v>
      </c>
      <c r="P18" s="246">
        <v>7.6</v>
      </c>
      <c r="Q18" s="251">
        <f t="shared" si="7"/>
        <v>12</v>
      </c>
      <c r="R18" s="211"/>
    </row>
    <row r="19" spans="1:18" ht="24" customHeight="1">
      <c r="A19" s="173" t="s">
        <v>303</v>
      </c>
      <c r="B19" s="245">
        <v>275.20351586194624</v>
      </c>
      <c r="C19" s="242">
        <f t="shared" si="0"/>
        <v>10</v>
      </c>
      <c r="D19" s="250">
        <v>47.199999999999996</v>
      </c>
      <c r="E19" s="249">
        <f t="shared" si="1"/>
        <v>1</v>
      </c>
      <c r="F19" s="249" t="s">
        <v>320</v>
      </c>
      <c r="G19" s="249" t="s">
        <v>21</v>
      </c>
      <c r="H19" s="249" t="s">
        <v>320</v>
      </c>
      <c r="I19" s="249" t="s">
        <v>21</v>
      </c>
      <c r="J19" s="245">
        <v>237.32436419812106</v>
      </c>
      <c r="K19" s="242">
        <f t="shared" si="4"/>
        <v>1</v>
      </c>
      <c r="L19" s="250">
        <v>51.5</v>
      </c>
      <c r="M19" s="242">
        <f t="shared" si="5"/>
        <v>1</v>
      </c>
      <c r="N19" s="245">
        <v>37.87915166382522</v>
      </c>
      <c r="O19" s="242">
        <f t="shared" si="6"/>
        <v>12</v>
      </c>
      <c r="P19" s="250">
        <v>10.3</v>
      </c>
      <c r="Q19" s="251">
        <f t="shared" si="7"/>
        <v>2</v>
      </c>
      <c r="R19" s="211"/>
    </row>
  </sheetData>
  <sheetProtection/>
  <mergeCells count="7">
    <mergeCell ref="B3:E3"/>
    <mergeCell ref="F3:I3"/>
    <mergeCell ref="J3:M3"/>
    <mergeCell ref="N3:Q3"/>
    <mergeCell ref="A1:Q1"/>
    <mergeCell ref="N2:Q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O27" sqref="O27"/>
    </sheetView>
  </sheetViews>
  <sheetFormatPr defaultColWidth="8.00390625" defaultRowHeight="14.25"/>
  <cols>
    <col min="1" max="1" width="15.00390625" style="270" customWidth="1"/>
    <col min="2" max="2" width="12.00390625" style="270" customWidth="1"/>
    <col min="3" max="3" width="11.25390625" style="270" customWidth="1"/>
    <col min="4" max="7" width="11.375" style="270" customWidth="1"/>
    <col min="8" max="8" width="9.125" style="271" customWidth="1"/>
    <col min="9" max="9" width="10.00390625" style="271" customWidth="1"/>
    <col min="10" max="11" width="9.75390625" style="272" customWidth="1"/>
    <col min="12" max="12" width="11.25390625" style="272" customWidth="1"/>
    <col min="13" max="13" width="10.875" style="272" customWidth="1"/>
    <col min="14" max="14" width="11.25390625" style="273" customWidth="1"/>
    <col min="15" max="15" width="10.125" style="272" customWidth="1"/>
    <col min="16" max="16" width="9.125" style="272" customWidth="1"/>
    <col min="17" max="17" width="12.625" style="273" customWidth="1"/>
    <col min="18" max="18" width="9.50390625" style="272" customWidth="1"/>
    <col min="19" max="19" width="7.50390625" style="272" customWidth="1"/>
    <col min="20" max="20" width="13.00390625" style="273" customWidth="1"/>
    <col min="21" max="21" width="10.25390625" style="272" customWidth="1"/>
    <col min="22" max="22" width="9.25390625" style="272" customWidth="1"/>
    <col min="23" max="23" width="12.625" style="272" customWidth="1"/>
    <col min="24" max="24" width="12.375" style="272" customWidth="1"/>
    <col min="25" max="28" width="10.50390625" style="272" customWidth="1"/>
    <col min="29" max="29" width="10.75390625" style="274" customWidth="1"/>
    <col min="30" max="30" width="10.25390625" style="274" customWidth="1"/>
    <col min="31" max="31" width="10.00390625" style="274" customWidth="1"/>
    <col min="32" max="32" width="10.75390625" style="274" customWidth="1"/>
    <col min="33" max="33" width="10.875" style="274" customWidth="1"/>
    <col min="34" max="34" width="10.50390625" style="274" customWidth="1"/>
    <col min="35" max="35" width="11.25390625" style="274" customWidth="1"/>
    <col min="36" max="36" width="14.375" style="274" customWidth="1"/>
    <col min="37" max="16384" width="8.00390625" style="274" customWidth="1"/>
  </cols>
  <sheetData>
    <row r="1" ht="27.75" customHeight="1"/>
    <row r="2" spans="1:36" ht="33" customHeight="1">
      <c r="A2" s="350" t="s">
        <v>342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</row>
    <row r="3" spans="1:36" s="275" customFormat="1" ht="26.25" customHeight="1">
      <c r="A3" s="364"/>
      <c r="B3" s="352" t="s">
        <v>343</v>
      </c>
      <c r="C3" s="352"/>
      <c r="D3" s="352"/>
      <c r="E3" s="356" t="s">
        <v>344</v>
      </c>
      <c r="F3" s="357"/>
      <c r="G3" s="358"/>
      <c r="H3" s="351" t="s">
        <v>186</v>
      </c>
      <c r="I3" s="351"/>
      <c r="J3" s="352" t="s">
        <v>22</v>
      </c>
      <c r="K3" s="353"/>
      <c r="L3" s="354"/>
      <c r="M3" s="355"/>
      <c r="N3" s="352" t="s">
        <v>26</v>
      </c>
      <c r="O3" s="352"/>
      <c r="P3" s="352"/>
      <c r="Q3" s="352" t="s">
        <v>345</v>
      </c>
      <c r="R3" s="352"/>
      <c r="S3" s="352"/>
      <c r="T3" s="352" t="s">
        <v>346</v>
      </c>
      <c r="U3" s="352"/>
      <c r="V3" s="352"/>
      <c r="W3" s="356" t="s">
        <v>347</v>
      </c>
      <c r="X3" s="357"/>
      <c r="Y3" s="358"/>
      <c r="Z3" s="356" t="s">
        <v>348</v>
      </c>
      <c r="AA3" s="357"/>
      <c r="AB3" s="358"/>
      <c r="AC3" s="363" t="s">
        <v>33</v>
      </c>
      <c r="AD3" s="363"/>
      <c r="AE3" s="363"/>
      <c r="AF3" s="363" t="s">
        <v>35</v>
      </c>
      <c r="AG3" s="363"/>
      <c r="AH3" s="363"/>
      <c r="AI3" s="356" t="s">
        <v>349</v>
      </c>
      <c r="AJ3" s="358"/>
    </row>
    <row r="4" spans="1:36" s="275" customFormat="1" ht="32.25" customHeight="1">
      <c r="A4" s="364"/>
      <c r="B4" s="352"/>
      <c r="C4" s="352"/>
      <c r="D4" s="352"/>
      <c r="E4" s="359"/>
      <c r="F4" s="360"/>
      <c r="G4" s="361"/>
      <c r="H4" s="351"/>
      <c r="I4" s="351"/>
      <c r="J4" s="352"/>
      <c r="K4" s="353"/>
      <c r="L4" s="353" t="s">
        <v>350</v>
      </c>
      <c r="M4" s="362"/>
      <c r="N4" s="352"/>
      <c r="O4" s="352"/>
      <c r="P4" s="352"/>
      <c r="Q4" s="352"/>
      <c r="R4" s="352"/>
      <c r="S4" s="352"/>
      <c r="T4" s="352"/>
      <c r="U4" s="352"/>
      <c r="V4" s="352"/>
      <c r="W4" s="359"/>
      <c r="X4" s="360"/>
      <c r="Y4" s="361"/>
      <c r="Z4" s="359"/>
      <c r="AA4" s="360"/>
      <c r="AB4" s="361"/>
      <c r="AC4" s="363"/>
      <c r="AD4" s="363"/>
      <c r="AE4" s="363"/>
      <c r="AF4" s="363"/>
      <c r="AG4" s="363"/>
      <c r="AH4" s="363"/>
      <c r="AI4" s="359"/>
      <c r="AJ4" s="361"/>
    </row>
    <row r="5" spans="1:36" s="286" customFormat="1" ht="37.5" customHeight="1">
      <c r="A5" s="276"/>
      <c r="B5" s="277" t="s">
        <v>136</v>
      </c>
      <c r="C5" s="278" t="s">
        <v>76</v>
      </c>
      <c r="D5" s="278" t="s">
        <v>188</v>
      </c>
      <c r="E5" s="278" t="s">
        <v>136</v>
      </c>
      <c r="F5" s="278" t="s">
        <v>187</v>
      </c>
      <c r="G5" s="278" t="s">
        <v>188</v>
      </c>
      <c r="H5" s="278" t="s">
        <v>187</v>
      </c>
      <c r="I5" s="278" t="s">
        <v>188</v>
      </c>
      <c r="J5" s="278" t="s">
        <v>76</v>
      </c>
      <c r="K5" s="278" t="s">
        <v>188</v>
      </c>
      <c r="L5" s="279" t="s">
        <v>351</v>
      </c>
      <c r="M5" s="279" t="s">
        <v>352</v>
      </c>
      <c r="N5" s="277" t="s">
        <v>136</v>
      </c>
      <c r="O5" s="278" t="s">
        <v>76</v>
      </c>
      <c r="P5" s="278" t="s">
        <v>188</v>
      </c>
      <c r="Q5" s="277" t="s">
        <v>136</v>
      </c>
      <c r="R5" s="278" t="s">
        <v>76</v>
      </c>
      <c r="S5" s="278" t="s">
        <v>188</v>
      </c>
      <c r="T5" s="277" t="s">
        <v>136</v>
      </c>
      <c r="U5" s="278" t="s">
        <v>76</v>
      </c>
      <c r="V5" s="280" t="s">
        <v>188</v>
      </c>
      <c r="W5" s="277" t="s">
        <v>136</v>
      </c>
      <c r="X5" s="278" t="s">
        <v>76</v>
      </c>
      <c r="Y5" s="280" t="s">
        <v>188</v>
      </c>
      <c r="Z5" s="281" t="s">
        <v>212</v>
      </c>
      <c r="AA5" s="282" t="s">
        <v>210</v>
      </c>
      <c r="AB5" s="283" t="s">
        <v>211</v>
      </c>
      <c r="AC5" s="281" t="s">
        <v>212</v>
      </c>
      <c r="AD5" s="282" t="s">
        <v>210</v>
      </c>
      <c r="AE5" s="283" t="s">
        <v>211</v>
      </c>
      <c r="AF5" s="284" t="s">
        <v>212</v>
      </c>
      <c r="AG5" s="282" t="s">
        <v>210</v>
      </c>
      <c r="AH5" s="282" t="s">
        <v>211</v>
      </c>
      <c r="AI5" s="285" t="s">
        <v>353</v>
      </c>
      <c r="AJ5" s="285" t="s">
        <v>354</v>
      </c>
    </row>
    <row r="6" spans="1:36" s="289" customFormat="1" ht="37.5" customHeight="1">
      <c r="A6" s="287" t="s">
        <v>77</v>
      </c>
      <c r="B6" s="230">
        <v>804.4485833925951</v>
      </c>
      <c r="C6" s="231">
        <v>10.2</v>
      </c>
      <c r="D6" s="197" t="s">
        <v>21</v>
      </c>
      <c r="E6" s="198">
        <f>'[13]11'!$C6</f>
        <v>348.3557</v>
      </c>
      <c r="F6" s="197">
        <f>'[13]11'!$D6</f>
        <v>26.59</v>
      </c>
      <c r="G6" s="197" t="s">
        <v>21</v>
      </c>
      <c r="H6" s="197">
        <f>'[3]Sheet1'!$G5</f>
        <v>8.4</v>
      </c>
      <c r="I6" s="197" t="s">
        <v>21</v>
      </c>
      <c r="J6" s="197">
        <f>'[10]Sheet1'!$D4</f>
        <v>10.5106057096255</v>
      </c>
      <c r="K6" s="197" t="s">
        <v>21</v>
      </c>
      <c r="L6" s="197">
        <f>'[10]Sheet3'!$C6</f>
        <v>14.8</v>
      </c>
      <c r="M6" s="228" t="s">
        <v>21</v>
      </c>
      <c r="N6" s="198">
        <f>'[4]Sheet1'!$B5/10000</f>
        <v>1807.86755208433</v>
      </c>
      <c r="O6" s="228">
        <f>'[4]Sheet1'!$C5</f>
        <v>14.857581722249108</v>
      </c>
      <c r="P6" s="197" t="s">
        <v>21</v>
      </c>
      <c r="Q6" s="198">
        <f>'[1]Sheet1'!$B3/10000</f>
        <v>171.1403</v>
      </c>
      <c r="R6" s="228">
        <f>'[1]Sheet1'!$C3</f>
        <v>12.052313685692312</v>
      </c>
      <c r="S6" s="197" t="s">
        <v>21</v>
      </c>
      <c r="T6" s="198">
        <f>'[1]Sheet1'!$D3/10000</f>
        <v>108.1357</v>
      </c>
      <c r="U6" s="228">
        <f>'[1]Sheet1'!$E3</f>
        <v>13.16971527485616</v>
      </c>
      <c r="V6" s="199" t="s">
        <v>21</v>
      </c>
      <c r="W6" s="212">
        <f>'[11]建筑业'!$C4</f>
        <v>686.61</v>
      </c>
      <c r="X6" s="199">
        <f>'[11]建筑业'!$D4</f>
        <v>13.1</v>
      </c>
      <c r="Y6" s="199" t="s">
        <v>21</v>
      </c>
      <c r="Z6" s="288">
        <f>'[12]Sheet1'!$B$6</f>
        <v>31236</v>
      </c>
      <c r="AA6" s="199">
        <f>'[12]Sheet1'!$D6</f>
        <v>9.303327158330443</v>
      </c>
      <c r="AB6" s="199" t="s">
        <v>21</v>
      </c>
      <c r="AC6" s="51">
        <f>'[12]Sheet1'!$E6</f>
        <v>39799.02608018348</v>
      </c>
      <c r="AD6" s="52">
        <f>'[12]Sheet1'!$G6</f>
        <v>8.34</v>
      </c>
      <c r="AE6" s="53" t="s">
        <v>21</v>
      </c>
      <c r="AF6" s="51">
        <f>'[12]Sheet1'!$H$6</f>
        <v>20168.073382766874</v>
      </c>
      <c r="AG6" s="52">
        <f>'[12]Sheet1'!$J$6</f>
        <v>10.94</v>
      </c>
      <c r="AH6" s="53" t="s">
        <v>21</v>
      </c>
      <c r="AI6" s="47">
        <v>631</v>
      </c>
      <c r="AJ6" s="47">
        <v>202</v>
      </c>
    </row>
    <row r="7" spans="1:36" s="286" customFormat="1" ht="37.5" customHeight="1">
      <c r="A7" s="290" t="s">
        <v>189</v>
      </c>
      <c r="B7" s="255">
        <v>10.43501253959745</v>
      </c>
      <c r="C7" s="256">
        <v>5.48755485142336</v>
      </c>
      <c r="D7" s="232">
        <f>RANK(C7,$C$7:$C$18,0)</f>
        <v>9</v>
      </c>
      <c r="E7" s="198">
        <f>'[13]11'!$C7</f>
        <v>44.11203</v>
      </c>
      <c r="F7" s="197">
        <f>'[13]11'!$D7</f>
        <v>21.67</v>
      </c>
      <c r="G7" s="232">
        <f>RANK(F7,$F$7:$F$19,0)</f>
        <v>10</v>
      </c>
      <c r="H7" s="197">
        <f>'[3]Sheet1'!$G6</f>
        <v>4.1</v>
      </c>
      <c r="I7" s="200">
        <f>RANK(H7,$H$7:$H$19,0)</f>
        <v>10</v>
      </c>
      <c r="J7" s="197">
        <f>'[10]Sheet1'!$D5</f>
        <v>13.8</v>
      </c>
      <c r="K7" s="200">
        <f>RANK(J7,$J$7:$J$19,0)</f>
        <v>4</v>
      </c>
      <c r="L7" s="197">
        <f>'[10]Sheet3'!$C7</f>
        <v>10.6</v>
      </c>
      <c r="M7" s="200">
        <f>RANK(L7,$L$7:$L$19)</f>
        <v>8</v>
      </c>
      <c r="N7" s="198">
        <f>'[4]Sheet1'!$B6/10000</f>
        <v>529.9489361638161</v>
      </c>
      <c r="O7" s="228">
        <v>15.6</v>
      </c>
      <c r="P7" s="200">
        <f>RANK(O7,$O$7:$O$19,0)</f>
        <v>2</v>
      </c>
      <c r="Q7" s="198">
        <f>'[1]Sheet1'!$B11/10000</f>
        <v>10.18</v>
      </c>
      <c r="R7" s="228">
        <f>'[1]Sheet1'!$C11</f>
        <v>6.306325121918107</v>
      </c>
      <c r="S7" s="200">
        <f>RANK(R7,$R$7:$R$19,0)</f>
        <v>11</v>
      </c>
      <c r="T7" s="198">
        <f>'[1]Sheet1'!$D11/10000</f>
        <v>7.6432</v>
      </c>
      <c r="U7" s="228">
        <f>'[1]Sheet1'!$E11</f>
        <v>5.4525386313465845</v>
      </c>
      <c r="V7" s="201">
        <f>RANK(U7,$U$7:$U$19,0)</f>
        <v>11</v>
      </c>
      <c r="W7" s="212">
        <f>'[11]建筑业'!$C5</f>
        <v>92.34474</v>
      </c>
      <c r="X7" s="199">
        <f>'[11]建筑业'!$D5</f>
        <v>11.5</v>
      </c>
      <c r="Y7" s="201">
        <f>RANK(X7,$X$7:$X$19,0)</f>
        <v>8</v>
      </c>
      <c r="Z7" s="201">
        <f>'[12]Sheet1'!$B7</f>
        <v>44004</v>
      </c>
      <c r="AA7" s="199">
        <f>'[12]Sheet1'!$D7</f>
        <v>8.539947544769987</v>
      </c>
      <c r="AB7" s="201">
        <f>RANK(AA7,$AA$7:$AA$18,0)</f>
        <v>9</v>
      </c>
      <c r="AC7" s="51">
        <f>'[12]Sheet1'!$E7</f>
        <v>44003.58393365477</v>
      </c>
      <c r="AD7" s="52">
        <v>8.5</v>
      </c>
      <c r="AE7" s="51">
        <f aca="true" t="shared" si="0" ref="AE7:AE15">RANK(AD7,$AD$7:$AD$18,0)</f>
        <v>3</v>
      </c>
      <c r="AF7" s="52" t="s">
        <v>21</v>
      </c>
      <c r="AG7" s="52" t="s">
        <v>21</v>
      </c>
      <c r="AH7" s="52" t="s">
        <v>21</v>
      </c>
      <c r="AI7" s="47">
        <v>59</v>
      </c>
      <c r="AJ7" s="47">
        <v>3</v>
      </c>
    </row>
    <row r="8" spans="1:36" s="286" customFormat="1" ht="37.5" customHeight="1">
      <c r="A8" s="290" t="s">
        <v>78</v>
      </c>
      <c r="B8" s="255">
        <v>20.930063579357004</v>
      </c>
      <c r="C8" s="256">
        <v>5.255807068256058</v>
      </c>
      <c r="D8" s="232">
        <f aca="true" t="shared" si="1" ref="D8:D18">RANK(C8,$C$7:$C$18,0)</f>
        <v>10</v>
      </c>
      <c r="E8" s="198">
        <f>'[13]11'!$C8</f>
        <v>13.630329999999999</v>
      </c>
      <c r="F8" s="197">
        <f>'[13]11'!$D8</f>
        <v>9.9</v>
      </c>
      <c r="G8" s="232">
        <f aca="true" t="shared" si="2" ref="G8:G19">RANK(F8,$F$7:$F$19,0)</f>
        <v>12</v>
      </c>
      <c r="H8" s="197">
        <f>'[3]Sheet1'!$G7</f>
        <v>-5.2358371040723934</v>
      </c>
      <c r="I8" s="200">
        <f aca="true" t="shared" si="3" ref="I8:I19">RANK(H8,$H$7:$H$19,0)</f>
        <v>13</v>
      </c>
      <c r="J8" s="197">
        <f>'[10]Sheet1'!$D6</f>
        <v>19.8</v>
      </c>
      <c r="K8" s="200">
        <f>RANK(J8,$J$7:$J$19,0)</f>
        <v>1</v>
      </c>
      <c r="L8" s="197">
        <f>'[10]Sheet3'!$C8</f>
        <v>41.8</v>
      </c>
      <c r="M8" s="200">
        <f>RANK(L8,$L$7:$L$19)</f>
        <v>2</v>
      </c>
      <c r="N8" s="198">
        <f>'[4]Sheet1'!$B7/10000</f>
        <v>44.32955234067466</v>
      </c>
      <c r="O8" s="228">
        <v>15.2</v>
      </c>
      <c r="P8" s="200">
        <f aca="true" t="shared" si="4" ref="P8:P19">RANK(O8,$O$7:$O$19,0)</f>
        <v>7</v>
      </c>
      <c r="Q8" s="198">
        <f>'[1]Sheet1'!$B12/10000</f>
        <v>4.1773</v>
      </c>
      <c r="R8" s="228">
        <f>'[1]Sheet1'!$C12</f>
        <v>9.187620889748558</v>
      </c>
      <c r="S8" s="200">
        <f aca="true" t="shared" si="5" ref="S8:S19">RANK(R8,$R$7:$R$19,0)</f>
        <v>7</v>
      </c>
      <c r="T8" s="198">
        <f>'[1]Sheet1'!$D12/10000</f>
        <v>3.4722</v>
      </c>
      <c r="U8" s="228">
        <f>'[1]Sheet1'!$E12</f>
        <v>4.176417641764175</v>
      </c>
      <c r="V8" s="201">
        <f aca="true" t="shared" si="6" ref="V8:V19">RANK(U8,$U$7:$U$19,0)</f>
        <v>12</v>
      </c>
      <c r="W8" s="212">
        <f>'[11]建筑业'!$C6</f>
        <v>25.70672</v>
      </c>
      <c r="X8" s="199">
        <f>'[11]建筑业'!$D6</f>
        <v>9.7</v>
      </c>
      <c r="Y8" s="201">
        <f aca="true" t="shared" si="7" ref="Y8:Y19">RANK(X8,$X$7:$X$19,0)</f>
        <v>9</v>
      </c>
      <c r="Z8" s="201">
        <f>'[12]Sheet1'!$B8</f>
        <v>46048</v>
      </c>
      <c r="AA8" s="199">
        <f>'[12]Sheet1'!$D8</f>
        <v>8.33168986059405</v>
      </c>
      <c r="AB8" s="201">
        <f aca="true" t="shared" si="8" ref="AB8:AB18">RANK(AA8,$AA$7:$AA$18,0)</f>
        <v>10</v>
      </c>
      <c r="AC8" s="51">
        <f>'[12]Sheet1'!$E8</f>
        <v>46048.48511539932</v>
      </c>
      <c r="AD8" s="52">
        <v>8.3</v>
      </c>
      <c r="AE8" s="51">
        <f t="shared" si="0"/>
        <v>5</v>
      </c>
      <c r="AF8" s="52" t="s">
        <v>21</v>
      </c>
      <c r="AG8" s="52" t="s">
        <v>21</v>
      </c>
      <c r="AH8" s="52" t="s">
        <v>21</v>
      </c>
      <c r="AI8" s="47">
        <v>25</v>
      </c>
      <c r="AJ8" s="47">
        <v>7</v>
      </c>
    </row>
    <row r="9" spans="1:36" s="286" customFormat="1" ht="37.5" customHeight="1">
      <c r="A9" s="290" t="s">
        <v>79</v>
      </c>
      <c r="B9" s="255">
        <v>63.87926722675895</v>
      </c>
      <c r="C9" s="256">
        <v>9.81391443822428</v>
      </c>
      <c r="D9" s="232">
        <f t="shared" si="1"/>
        <v>7</v>
      </c>
      <c r="E9" s="198">
        <f>'[13]11'!$C9</f>
        <v>35.29467</v>
      </c>
      <c r="F9" s="197">
        <f>'[13]11'!$D9</f>
        <v>41.5</v>
      </c>
      <c r="G9" s="232">
        <f t="shared" si="2"/>
        <v>3</v>
      </c>
      <c r="H9" s="197">
        <f>'[3]Sheet1'!$G9</f>
        <v>12.225882352941198</v>
      </c>
      <c r="I9" s="200">
        <f t="shared" si="3"/>
        <v>4</v>
      </c>
      <c r="J9" s="197">
        <f>'[10]Sheet1'!$D7</f>
        <v>9.2</v>
      </c>
      <c r="K9" s="200">
        <f aca="true" t="shared" si="9" ref="K9:K19">RANK(J9,$J$7:$J$19,0)</f>
        <v>12</v>
      </c>
      <c r="L9" s="197">
        <f>'[10]Sheet3'!$C9</f>
        <v>-28.9</v>
      </c>
      <c r="M9" s="200">
        <f aca="true" t="shared" si="10" ref="M9:M19">RANK(L9,$L$7:$L$19)</f>
        <v>13</v>
      </c>
      <c r="N9" s="198">
        <f>'[4]Sheet1'!$B8/10000</f>
        <v>63.39928528032063</v>
      </c>
      <c r="O9" s="228">
        <v>15.5</v>
      </c>
      <c r="P9" s="200">
        <f t="shared" si="4"/>
        <v>3</v>
      </c>
      <c r="Q9" s="198">
        <f>'[1]Sheet1'!$B13/10000</f>
        <v>3.7507</v>
      </c>
      <c r="R9" s="228">
        <f>'[1]Sheet1'!$C13</f>
        <v>20.776042505232667</v>
      </c>
      <c r="S9" s="200">
        <f t="shared" si="5"/>
        <v>1</v>
      </c>
      <c r="T9" s="198">
        <f>'[1]Sheet1'!$D13/10000</f>
        <v>2.7248</v>
      </c>
      <c r="U9" s="228">
        <f>'[1]Sheet1'!$E13</f>
        <v>24.034959941733433</v>
      </c>
      <c r="V9" s="201">
        <f t="shared" si="6"/>
        <v>2</v>
      </c>
      <c r="W9" s="212">
        <f>'[11]建筑业'!$C7</f>
        <v>23.31928</v>
      </c>
      <c r="X9" s="199">
        <f>'[11]建筑业'!$D7</f>
        <v>18.6</v>
      </c>
      <c r="Y9" s="201">
        <f t="shared" si="7"/>
        <v>4</v>
      </c>
      <c r="Z9" s="201">
        <f>'[12]Sheet1'!$B9</f>
        <v>32208</v>
      </c>
      <c r="AA9" s="199">
        <f>'[12]Sheet1'!$D9</f>
        <v>9.63342345785614</v>
      </c>
      <c r="AB9" s="201">
        <f t="shared" si="8"/>
        <v>4</v>
      </c>
      <c r="AC9" s="51">
        <f>'[12]Sheet1'!$E9</f>
        <v>39068.276333100024</v>
      </c>
      <c r="AD9" s="52">
        <f>'[12]Sheet1'!$G9</f>
        <v>8.727475290995532</v>
      </c>
      <c r="AE9" s="51">
        <f t="shared" si="0"/>
        <v>1</v>
      </c>
      <c r="AF9" s="51">
        <f>'[12]Sheet1'!$H9</f>
        <v>23559.363470673314</v>
      </c>
      <c r="AG9" s="52">
        <v>10.9</v>
      </c>
      <c r="AH9" s="51">
        <f aca="true" t="shared" si="11" ref="AH9:AH15">RANK(AG9,$AG$9:$AG$18,0)</f>
        <v>4</v>
      </c>
      <c r="AI9" s="47">
        <v>21</v>
      </c>
      <c r="AJ9" s="47">
        <v>9</v>
      </c>
    </row>
    <row r="10" spans="1:36" s="286" customFormat="1" ht="37.5" customHeight="1">
      <c r="A10" s="290" t="s">
        <v>80</v>
      </c>
      <c r="B10" s="255">
        <v>117.75593543298412</v>
      </c>
      <c r="C10" s="256">
        <v>11.63898068388567</v>
      </c>
      <c r="D10" s="232">
        <f t="shared" si="1"/>
        <v>2</v>
      </c>
      <c r="E10" s="198">
        <f>'[13]11'!$C10</f>
        <v>25.5844</v>
      </c>
      <c r="F10" s="197">
        <f>'[13]11'!$D10</f>
        <v>41.7</v>
      </c>
      <c r="G10" s="232">
        <f t="shared" si="2"/>
        <v>2</v>
      </c>
      <c r="H10" s="197">
        <f>'[3]Sheet1'!$G10</f>
        <v>9.9</v>
      </c>
      <c r="I10" s="200">
        <f t="shared" si="3"/>
        <v>7</v>
      </c>
      <c r="J10" s="197">
        <f>'[10]Sheet1'!$D12</f>
        <v>12.3</v>
      </c>
      <c r="K10" s="200">
        <f t="shared" si="9"/>
        <v>7</v>
      </c>
      <c r="L10" s="197">
        <f>'[10]Sheet3'!$C10</f>
        <v>13</v>
      </c>
      <c r="M10" s="200">
        <f t="shared" si="10"/>
        <v>7</v>
      </c>
      <c r="N10" s="198">
        <f>'[4]Sheet1'!$B9/10000</f>
        <v>152.9079474408867</v>
      </c>
      <c r="O10" s="228">
        <v>14.4</v>
      </c>
      <c r="P10" s="200">
        <f t="shared" si="4"/>
        <v>9</v>
      </c>
      <c r="Q10" s="198">
        <f>'[1]Sheet1'!$B20/10000</f>
        <v>8.4394</v>
      </c>
      <c r="R10" s="228">
        <f>'[1]Sheet1'!$C20</f>
        <v>18.30160643696206</v>
      </c>
      <c r="S10" s="200">
        <f t="shared" si="5"/>
        <v>2</v>
      </c>
      <c r="T10" s="198">
        <f>'[1]Sheet1'!$D20/10000</f>
        <v>6.3214</v>
      </c>
      <c r="U10" s="228">
        <f>'[1]Sheet1'!$E20</f>
        <v>17.670929431693366</v>
      </c>
      <c r="V10" s="201">
        <f t="shared" si="6"/>
        <v>4</v>
      </c>
      <c r="W10" s="212">
        <f>'[11]建筑业'!$C11</f>
        <v>27.70416</v>
      </c>
      <c r="X10" s="199">
        <f>'[11]建筑业'!$D11</f>
        <v>9.7</v>
      </c>
      <c r="Y10" s="201">
        <f t="shared" si="7"/>
        <v>9</v>
      </c>
      <c r="Z10" s="201">
        <f>'[12]Sheet1'!$B10</f>
        <v>27733</v>
      </c>
      <c r="AA10" s="199">
        <f>'[12]Sheet1'!$D10</f>
        <v>9.801644758769946</v>
      </c>
      <c r="AB10" s="201">
        <f t="shared" si="8"/>
        <v>3</v>
      </c>
      <c r="AC10" s="51">
        <f>'[12]Sheet1'!$E10</f>
        <v>35170.5008616653</v>
      </c>
      <c r="AD10" s="52">
        <f>'[12]Sheet1'!$G10</f>
        <v>8.033968554054589</v>
      </c>
      <c r="AE10" s="51">
        <f t="shared" si="0"/>
        <v>9</v>
      </c>
      <c r="AF10" s="51">
        <f>'[12]Sheet1'!$H10</f>
        <v>21414.543218958137</v>
      </c>
      <c r="AG10" s="52">
        <v>11</v>
      </c>
      <c r="AH10" s="51">
        <f t="shared" si="11"/>
        <v>2</v>
      </c>
      <c r="AI10" s="47">
        <v>58</v>
      </c>
      <c r="AJ10" s="47">
        <v>21</v>
      </c>
    </row>
    <row r="11" spans="1:36" s="286" customFormat="1" ht="37.5" customHeight="1">
      <c r="A11" s="290" t="s">
        <v>81</v>
      </c>
      <c r="B11" s="255">
        <v>168.66986121049294</v>
      </c>
      <c r="C11" s="256">
        <v>8.243328211361733</v>
      </c>
      <c r="D11" s="232">
        <f t="shared" si="1"/>
        <v>8</v>
      </c>
      <c r="E11" s="198">
        <f>'[13]11'!$C11</f>
        <v>30.53375</v>
      </c>
      <c r="F11" s="197">
        <f>'[13]11'!$D11</f>
        <v>15.59</v>
      </c>
      <c r="G11" s="232">
        <f t="shared" si="2"/>
        <v>11</v>
      </c>
      <c r="H11" s="197">
        <f>'[3]Sheet1'!$G11</f>
        <v>9.9</v>
      </c>
      <c r="I11" s="200">
        <f t="shared" si="3"/>
        <v>7</v>
      </c>
      <c r="J11" s="197">
        <f>'[10]Sheet1'!$D13</f>
        <v>11.5</v>
      </c>
      <c r="K11" s="200">
        <f t="shared" si="9"/>
        <v>8</v>
      </c>
      <c r="L11" s="197">
        <f>'[10]Sheet3'!$C11</f>
        <v>3.4</v>
      </c>
      <c r="M11" s="200">
        <f t="shared" si="10"/>
        <v>10</v>
      </c>
      <c r="N11" s="198">
        <f>'[4]Sheet1'!$B10/10000</f>
        <v>145.87441016402278</v>
      </c>
      <c r="O11" s="228">
        <v>14.3</v>
      </c>
      <c r="P11" s="200">
        <f t="shared" si="4"/>
        <v>10</v>
      </c>
      <c r="Q11" s="198">
        <f>'[1]Sheet1'!$B19/10000</f>
        <v>6.7676</v>
      </c>
      <c r="R11" s="228">
        <f>'[1]Sheet1'!$C19</f>
        <v>16.612389075557843</v>
      </c>
      <c r="S11" s="200">
        <f t="shared" si="5"/>
        <v>3</v>
      </c>
      <c r="T11" s="198">
        <f>'[1]Sheet1'!$D19/10000</f>
        <v>4.7452</v>
      </c>
      <c r="U11" s="228">
        <f>'[1]Sheet1'!$E19</f>
        <v>16.712989153159356</v>
      </c>
      <c r="V11" s="201">
        <f t="shared" si="6"/>
        <v>5</v>
      </c>
      <c r="W11" s="212">
        <f>'[11]建筑业'!$C12</f>
        <v>17.35616</v>
      </c>
      <c r="X11" s="199">
        <f>'[11]建筑业'!$D12</f>
        <v>6.2</v>
      </c>
      <c r="Y11" s="201">
        <f t="shared" si="7"/>
        <v>12</v>
      </c>
      <c r="Z11" s="201">
        <f>'[12]Sheet1'!$B11</f>
        <v>30290</v>
      </c>
      <c r="AA11" s="199">
        <f>'[12]Sheet1'!$D11</f>
        <v>10.028893509984105</v>
      </c>
      <c r="AB11" s="201">
        <f t="shared" si="8"/>
        <v>2</v>
      </c>
      <c r="AC11" s="51">
        <f>'[12]Sheet1'!$E11</f>
        <v>36342.31906162761</v>
      </c>
      <c r="AD11" s="52">
        <v>8.5</v>
      </c>
      <c r="AE11" s="51">
        <f t="shared" si="0"/>
        <v>3</v>
      </c>
      <c r="AF11" s="51">
        <f>'[12]Sheet1'!$H11</f>
        <v>25330.544651778666</v>
      </c>
      <c r="AG11" s="52">
        <v>11</v>
      </c>
      <c r="AH11" s="51">
        <f t="shared" si="11"/>
        <v>2</v>
      </c>
      <c r="AI11" s="47">
        <v>48</v>
      </c>
      <c r="AJ11" s="47">
        <v>15</v>
      </c>
    </row>
    <row r="12" spans="1:36" s="286" customFormat="1" ht="37.5" customHeight="1">
      <c r="A12" s="290" t="s">
        <v>82</v>
      </c>
      <c r="B12" s="255">
        <v>133.31388366400265</v>
      </c>
      <c r="C12" s="256">
        <v>11.374949554541104</v>
      </c>
      <c r="D12" s="232">
        <f t="shared" si="1"/>
        <v>3</v>
      </c>
      <c r="E12" s="198">
        <f>'[13]11'!$C12</f>
        <v>12.96751</v>
      </c>
      <c r="F12" s="197">
        <f>'[13]11'!$D12</f>
        <v>21.95</v>
      </c>
      <c r="G12" s="232">
        <f t="shared" si="2"/>
        <v>9</v>
      </c>
      <c r="H12" s="197">
        <f>'[3]Sheet1'!$G12</f>
        <v>9.8</v>
      </c>
      <c r="I12" s="200">
        <f t="shared" si="3"/>
        <v>9</v>
      </c>
      <c r="J12" s="197">
        <f>'[10]Sheet1'!$D14</f>
        <v>11.5</v>
      </c>
      <c r="K12" s="200">
        <f t="shared" si="9"/>
        <v>8</v>
      </c>
      <c r="L12" s="197">
        <f>'[10]Sheet3'!$C12</f>
        <v>13.2</v>
      </c>
      <c r="M12" s="200">
        <f t="shared" si="10"/>
        <v>6</v>
      </c>
      <c r="N12" s="198">
        <f>'[4]Sheet1'!$B11/10000</f>
        <v>143.2073059818708</v>
      </c>
      <c r="O12" s="228">
        <v>14.3</v>
      </c>
      <c r="P12" s="200">
        <f t="shared" si="4"/>
        <v>10</v>
      </c>
      <c r="Q12" s="198">
        <f>'[1]Sheet1'!$B17/10000</f>
        <v>25.8263</v>
      </c>
      <c r="R12" s="228">
        <f>'[1]Sheet1'!$C17</f>
        <v>5.233498628875523</v>
      </c>
      <c r="S12" s="200">
        <f t="shared" si="5"/>
        <v>12</v>
      </c>
      <c r="T12" s="198">
        <f>'[1]Sheet1'!$D17/10000</f>
        <v>9.2025</v>
      </c>
      <c r="U12" s="228">
        <f>'[1]Sheet1'!$E17</f>
        <v>8.286363154983945</v>
      </c>
      <c r="V12" s="201">
        <f t="shared" si="6"/>
        <v>10</v>
      </c>
      <c r="W12" s="212">
        <f>'[11]建筑业'!$C13</f>
        <v>66.37034</v>
      </c>
      <c r="X12" s="199">
        <f>'[11]建筑业'!$D13</f>
        <v>16.5</v>
      </c>
      <c r="Y12" s="201">
        <f t="shared" si="7"/>
        <v>5</v>
      </c>
      <c r="Z12" s="201">
        <f>'[12]Sheet1'!$B12</f>
        <v>30130</v>
      </c>
      <c r="AA12" s="199">
        <v>9.2</v>
      </c>
      <c r="AB12" s="201">
        <f t="shared" si="8"/>
        <v>7</v>
      </c>
      <c r="AC12" s="51">
        <f>'[12]Sheet1'!$E12</f>
        <v>37721.08338542938</v>
      </c>
      <c r="AD12" s="52">
        <f>'[12]Sheet1'!$G12</f>
        <v>7.94106377733612</v>
      </c>
      <c r="AE12" s="51">
        <f t="shared" si="0"/>
        <v>10</v>
      </c>
      <c r="AF12" s="51">
        <f>'[12]Sheet1'!$H12</f>
        <v>23637.53636107291</v>
      </c>
      <c r="AG12" s="52">
        <f>'[12]Sheet1'!$J12</f>
        <v>10.642682568359675</v>
      </c>
      <c r="AH12" s="51">
        <f t="shared" si="11"/>
        <v>8</v>
      </c>
      <c r="AI12" s="47">
        <v>68</v>
      </c>
      <c r="AJ12" s="47">
        <v>33</v>
      </c>
    </row>
    <row r="13" spans="1:36" s="286" customFormat="1" ht="37.5" customHeight="1">
      <c r="A13" s="290" t="s">
        <v>83</v>
      </c>
      <c r="B13" s="255">
        <v>101.69241043057787</v>
      </c>
      <c r="C13" s="256">
        <v>11.326770379890473</v>
      </c>
      <c r="D13" s="232">
        <f t="shared" si="1"/>
        <v>4</v>
      </c>
      <c r="E13" s="198">
        <f>'[13]11'!$C13</f>
        <v>36.07597</v>
      </c>
      <c r="F13" s="197">
        <f>'[13]11'!$D13</f>
        <v>41.37</v>
      </c>
      <c r="G13" s="232">
        <f t="shared" si="2"/>
        <v>5</v>
      </c>
      <c r="H13" s="197">
        <f>'[3]Sheet1'!$G13</f>
        <v>11.9</v>
      </c>
      <c r="I13" s="200">
        <f t="shared" si="3"/>
        <v>5</v>
      </c>
      <c r="J13" s="197">
        <f>'[10]Sheet1'!$D15</f>
        <v>9.8</v>
      </c>
      <c r="K13" s="200">
        <f t="shared" si="9"/>
        <v>11</v>
      </c>
      <c r="L13" s="197">
        <f>'[10]Sheet3'!$C13</f>
        <v>-5.5</v>
      </c>
      <c r="M13" s="200">
        <f t="shared" si="10"/>
        <v>12</v>
      </c>
      <c r="N13" s="198">
        <f>'[4]Sheet1'!$B12/10000</f>
        <v>162.72829900349723</v>
      </c>
      <c r="O13" s="228">
        <v>14.3</v>
      </c>
      <c r="P13" s="200">
        <f t="shared" si="4"/>
        <v>10</v>
      </c>
      <c r="Q13" s="198">
        <f>'[1]Sheet1'!$B16/10000</f>
        <v>13.4396</v>
      </c>
      <c r="R13" s="228">
        <f>'[1]Sheet1'!$C16</f>
        <v>8.696812597559102</v>
      </c>
      <c r="S13" s="200">
        <f t="shared" si="5"/>
        <v>9</v>
      </c>
      <c r="T13" s="198">
        <f>'[1]Sheet1'!$D16/10000</f>
        <v>9.5568</v>
      </c>
      <c r="U13" s="228">
        <f>'[1]Sheet1'!$E16</f>
        <v>9.150714970990009</v>
      </c>
      <c r="V13" s="201">
        <f t="shared" si="6"/>
        <v>9</v>
      </c>
      <c r="W13" s="212">
        <f>'[11]建筑业'!$C14</f>
        <v>47.98866</v>
      </c>
      <c r="X13" s="199">
        <f>'[11]建筑业'!$D14</f>
        <v>8.7</v>
      </c>
      <c r="Y13" s="201">
        <f t="shared" si="7"/>
        <v>11</v>
      </c>
      <c r="Z13" s="201">
        <f>'[12]Sheet1'!$B13</f>
        <v>19109</v>
      </c>
      <c r="AA13" s="199">
        <f>'[12]Sheet1'!$D13</f>
        <v>9.544546360258455</v>
      </c>
      <c r="AB13" s="201">
        <f t="shared" si="8"/>
        <v>5</v>
      </c>
      <c r="AC13" s="51">
        <f>'[12]Sheet1'!$E13</f>
        <v>28808.58432437541</v>
      </c>
      <c r="AD13" s="52">
        <v>8.1</v>
      </c>
      <c r="AE13" s="51">
        <f t="shared" si="0"/>
        <v>7</v>
      </c>
      <c r="AF13" s="51">
        <f>'[12]Sheet1'!$H13</f>
        <v>12600.580940484926</v>
      </c>
      <c r="AG13" s="52">
        <f>'[12]Sheet1'!$J13</f>
        <v>11.30145446200991</v>
      </c>
      <c r="AH13" s="51">
        <f t="shared" si="11"/>
        <v>1</v>
      </c>
      <c r="AI13" s="47">
        <v>79</v>
      </c>
      <c r="AJ13" s="47">
        <v>27</v>
      </c>
    </row>
    <row r="14" spans="1:36" s="286" customFormat="1" ht="37.5" customHeight="1">
      <c r="A14" s="290" t="s">
        <v>84</v>
      </c>
      <c r="B14" s="255">
        <v>84.25673633610721</v>
      </c>
      <c r="C14" s="256">
        <v>10.74745890815143</v>
      </c>
      <c r="D14" s="232">
        <f t="shared" si="1"/>
        <v>5</v>
      </c>
      <c r="E14" s="198">
        <f>'[13]11'!$C14</f>
        <v>13.72768</v>
      </c>
      <c r="F14" s="197">
        <f>'[13]11'!$D14</f>
        <v>42</v>
      </c>
      <c r="G14" s="232">
        <f t="shared" si="2"/>
        <v>1</v>
      </c>
      <c r="H14" s="197">
        <f>'[3]Sheet1'!$G14</f>
        <v>11.2</v>
      </c>
      <c r="I14" s="200">
        <f t="shared" si="3"/>
        <v>6</v>
      </c>
      <c r="J14" s="197">
        <f>'[10]Sheet1'!$D16</f>
        <v>14.1</v>
      </c>
      <c r="K14" s="200">
        <f t="shared" si="9"/>
        <v>3</v>
      </c>
      <c r="L14" s="197">
        <f>'[10]Sheet3'!$C14</f>
        <v>26.6</v>
      </c>
      <c r="M14" s="200">
        <f t="shared" si="10"/>
        <v>3</v>
      </c>
      <c r="N14" s="198">
        <f>'[4]Sheet1'!$B13/10000</f>
        <v>137.73590615257538</v>
      </c>
      <c r="O14" s="228">
        <v>12.6</v>
      </c>
      <c r="P14" s="200">
        <f t="shared" si="4"/>
        <v>13</v>
      </c>
      <c r="Q14" s="198">
        <f>'[1]Sheet1'!$B15/10000</f>
        <v>12.2177</v>
      </c>
      <c r="R14" s="228">
        <f>'[1]Sheet1'!$C15</f>
        <v>10.222290384858269</v>
      </c>
      <c r="S14" s="200">
        <f t="shared" si="5"/>
        <v>5</v>
      </c>
      <c r="T14" s="198">
        <f>'[1]Sheet1'!$D15/10000</f>
        <v>9.6121</v>
      </c>
      <c r="U14" s="228">
        <f>'[1]Sheet1'!$E15</f>
        <v>14.103751187084512</v>
      </c>
      <c r="V14" s="201">
        <f t="shared" si="6"/>
        <v>6</v>
      </c>
      <c r="W14" s="212">
        <f>'[11]建筑业'!$C15</f>
        <v>35.46024</v>
      </c>
      <c r="X14" s="199">
        <f>'[11]建筑业'!$D15</f>
        <v>19.1</v>
      </c>
      <c r="Y14" s="201">
        <f t="shared" si="7"/>
        <v>3</v>
      </c>
      <c r="Z14" s="201">
        <f>'[12]Sheet1'!$B$15</f>
        <v>31723</v>
      </c>
      <c r="AA14" s="291">
        <f>'[12]Sheet1'!$D$15</f>
        <v>9.407949121909386</v>
      </c>
      <c r="AB14" s="201">
        <f t="shared" si="8"/>
        <v>6</v>
      </c>
      <c r="AC14" s="51">
        <f>'[12]Sheet1'!$E$15</f>
        <v>39228.64563985894</v>
      </c>
      <c r="AD14" s="52">
        <v>8.3</v>
      </c>
      <c r="AE14" s="51">
        <f t="shared" si="0"/>
        <v>5</v>
      </c>
      <c r="AF14" s="51">
        <f>'[12]Sheet1'!$H$15</f>
        <v>23139.40018748805</v>
      </c>
      <c r="AG14" s="52">
        <f>'[12]Sheet1'!$J$15</f>
        <v>10.67293895718021</v>
      </c>
      <c r="AH14" s="51">
        <f t="shared" si="11"/>
        <v>7</v>
      </c>
      <c r="AI14" s="47">
        <v>80</v>
      </c>
      <c r="AJ14" s="47">
        <v>28</v>
      </c>
    </row>
    <row r="15" spans="1:36" s="286" customFormat="1" ht="37.5" customHeight="1">
      <c r="A15" s="290" t="s">
        <v>85</v>
      </c>
      <c r="B15" s="255">
        <v>69.35433772059523</v>
      </c>
      <c r="C15" s="256">
        <v>11.64579161051078</v>
      </c>
      <c r="D15" s="232">
        <f t="shared" si="1"/>
        <v>1</v>
      </c>
      <c r="E15" s="198">
        <f>'[13]11'!$C15</f>
        <v>14.341339999999999</v>
      </c>
      <c r="F15" s="197">
        <f>'[13]11'!$D15</f>
        <v>41.4</v>
      </c>
      <c r="G15" s="232">
        <f t="shared" si="2"/>
        <v>4</v>
      </c>
      <c r="H15" s="197">
        <f>'[3]Sheet1'!$G15</f>
        <v>-3.1</v>
      </c>
      <c r="I15" s="200">
        <f t="shared" si="3"/>
        <v>12</v>
      </c>
      <c r="J15" s="197">
        <f>'[10]Sheet1'!$D17</f>
        <v>11.5</v>
      </c>
      <c r="K15" s="200">
        <f t="shared" si="9"/>
        <v>8</v>
      </c>
      <c r="L15" s="197">
        <f>'[10]Sheet3'!$C15</f>
        <v>22.4</v>
      </c>
      <c r="M15" s="200">
        <f t="shared" si="10"/>
        <v>5</v>
      </c>
      <c r="N15" s="198">
        <f>'[4]Sheet1'!$B14/10000</f>
        <v>106.20815638504871</v>
      </c>
      <c r="O15" s="228">
        <v>14.6</v>
      </c>
      <c r="P15" s="200">
        <f t="shared" si="4"/>
        <v>8</v>
      </c>
      <c r="Q15" s="198">
        <f>'[1]Sheet1'!$B18/10000</f>
        <v>8.1742</v>
      </c>
      <c r="R15" s="228">
        <f>'[1]Sheet1'!$C18</f>
        <v>8.270417759410847</v>
      </c>
      <c r="S15" s="200">
        <f t="shared" si="5"/>
        <v>10</v>
      </c>
      <c r="T15" s="198">
        <f>'[1]Sheet1'!$D18/10000</f>
        <v>5.9316</v>
      </c>
      <c r="U15" s="228">
        <f>'[1]Sheet1'!$E18</f>
        <v>10.511607109587516</v>
      </c>
      <c r="V15" s="201">
        <f t="shared" si="6"/>
        <v>8</v>
      </c>
      <c r="W15" s="212">
        <f>'[11]建筑业'!$C16</f>
        <v>18.42743</v>
      </c>
      <c r="X15" s="199">
        <f>'[11]建筑业'!$D16</f>
        <v>14.3</v>
      </c>
      <c r="Y15" s="201">
        <f t="shared" si="7"/>
        <v>7</v>
      </c>
      <c r="Z15" s="201">
        <f>'[12]Sheet1'!$B$16</f>
        <v>27755</v>
      </c>
      <c r="AA15" s="291">
        <f>'[12]Sheet1'!$D$16</f>
        <v>10.093779711662254</v>
      </c>
      <c r="AB15" s="201">
        <f t="shared" si="8"/>
        <v>1</v>
      </c>
      <c r="AC15" s="51">
        <f>'[12]Sheet1'!$E$16</f>
        <v>35307.689800048014</v>
      </c>
      <c r="AD15" s="52">
        <f>'[12]Sheet1'!$G$16</f>
        <v>8.601658962561544</v>
      </c>
      <c r="AE15" s="51">
        <f t="shared" si="0"/>
        <v>2</v>
      </c>
      <c r="AF15" s="51">
        <f>'[12]Sheet1'!$H$16</f>
        <v>20698.268323938857</v>
      </c>
      <c r="AG15" s="52">
        <v>10.9</v>
      </c>
      <c r="AH15" s="51">
        <f t="shared" si="11"/>
        <v>4</v>
      </c>
      <c r="AI15" s="47">
        <v>46</v>
      </c>
      <c r="AJ15" s="47">
        <v>15</v>
      </c>
    </row>
    <row r="16" spans="1:36" s="286" customFormat="1" ht="37.5" customHeight="1">
      <c r="A16" s="290" t="s">
        <v>190</v>
      </c>
      <c r="B16" s="255">
        <v>10.760271925438476</v>
      </c>
      <c r="C16" s="256">
        <v>4.343277576449656</v>
      </c>
      <c r="D16" s="232">
        <f t="shared" si="1"/>
        <v>11</v>
      </c>
      <c r="E16" s="255">
        <f>'[13]11'!$C$17</f>
        <v>52.65011</v>
      </c>
      <c r="F16" s="232">
        <f>'[13]11'!$D$17</f>
        <v>5.24</v>
      </c>
      <c r="G16" s="232">
        <f t="shared" si="2"/>
        <v>13</v>
      </c>
      <c r="H16" s="197">
        <f>'[3]Sheet1'!$G16</f>
        <v>25.1</v>
      </c>
      <c r="I16" s="200">
        <f t="shared" si="3"/>
        <v>2</v>
      </c>
      <c r="J16" s="197">
        <f>'[10]Sheet1'!$D8</f>
        <v>13.8</v>
      </c>
      <c r="K16" s="200">
        <f t="shared" si="9"/>
        <v>4</v>
      </c>
      <c r="L16" s="197">
        <f>'[10]Sheet3'!$C16</f>
        <v>47.8</v>
      </c>
      <c r="M16" s="200">
        <f t="shared" si="10"/>
        <v>1</v>
      </c>
      <c r="N16" s="198">
        <f>'[4]Sheet1'!$B15/10000</f>
        <v>219.3787778510048</v>
      </c>
      <c r="O16" s="228">
        <v>15.5</v>
      </c>
      <c r="P16" s="200">
        <f t="shared" si="4"/>
        <v>3</v>
      </c>
      <c r="Q16" s="198">
        <f>'[1]Sheet1'!$B8/10000</f>
        <v>11.7468</v>
      </c>
      <c r="R16" s="228">
        <f>'[1]Sheet1'!$C8</f>
        <v>9.428302607431974</v>
      </c>
      <c r="S16" s="200">
        <f t="shared" si="5"/>
        <v>6</v>
      </c>
      <c r="T16" s="198">
        <f>'[1]Sheet1'!$D8/10000</f>
        <v>8.6235</v>
      </c>
      <c r="U16" s="228">
        <f>'[1]Sheet1'!$E8</f>
        <v>12.877469010563232</v>
      </c>
      <c r="V16" s="201">
        <f t="shared" si="6"/>
        <v>7</v>
      </c>
      <c r="W16" s="212">
        <f>'[11]建筑业'!$C8</f>
        <v>184.25273</v>
      </c>
      <c r="X16" s="199">
        <f>'[11]建筑业'!$D8</f>
        <v>16</v>
      </c>
      <c r="Y16" s="201">
        <f t="shared" si="7"/>
        <v>6</v>
      </c>
      <c r="Z16" s="51" t="s">
        <v>21</v>
      </c>
      <c r="AA16" s="52" t="s">
        <v>21</v>
      </c>
      <c r="AB16" s="51" t="s">
        <v>21</v>
      </c>
      <c r="AC16" s="51" t="s">
        <v>21</v>
      </c>
      <c r="AD16" s="51" t="s">
        <v>21</v>
      </c>
      <c r="AE16" s="51" t="s">
        <v>21</v>
      </c>
      <c r="AF16" s="51" t="s">
        <v>21</v>
      </c>
      <c r="AG16" s="51" t="s">
        <v>21</v>
      </c>
      <c r="AH16" s="51" t="s">
        <v>21</v>
      </c>
      <c r="AI16" s="47">
        <v>43</v>
      </c>
      <c r="AJ16" s="47">
        <v>17</v>
      </c>
    </row>
    <row r="17" spans="1:36" s="286" customFormat="1" ht="37.5" customHeight="1">
      <c r="A17" s="290" t="s">
        <v>191</v>
      </c>
      <c r="B17" s="255">
        <v>1.2187809054524879</v>
      </c>
      <c r="C17" s="256">
        <v>-3.0562851748436426</v>
      </c>
      <c r="D17" s="232">
        <f t="shared" si="1"/>
        <v>12</v>
      </c>
      <c r="E17" s="255">
        <f>'[13]11'!$C$16</f>
        <v>29.13723</v>
      </c>
      <c r="F17" s="232">
        <f>'[13]11'!$D$16</f>
        <v>35.1</v>
      </c>
      <c r="G17" s="232">
        <f t="shared" si="2"/>
        <v>8</v>
      </c>
      <c r="H17" s="197">
        <f>'[3]Sheet1'!$G17</f>
        <v>3.5</v>
      </c>
      <c r="I17" s="200">
        <f t="shared" si="3"/>
        <v>11</v>
      </c>
      <c r="J17" s="197">
        <f>'[10]Sheet1'!$D9</f>
        <v>13.8</v>
      </c>
      <c r="K17" s="200">
        <f t="shared" si="9"/>
        <v>4</v>
      </c>
      <c r="L17" s="197">
        <f>'[10]Sheet3'!$C17</f>
        <v>9.6</v>
      </c>
      <c r="M17" s="200">
        <f t="shared" si="10"/>
        <v>9</v>
      </c>
      <c r="N17" s="198">
        <f>'[4]Sheet1'!$B16/10000</f>
        <v>47.6622420483238</v>
      </c>
      <c r="O17" s="228">
        <v>15.5</v>
      </c>
      <c r="P17" s="200">
        <f t="shared" si="4"/>
        <v>3</v>
      </c>
      <c r="Q17" s="198">
        <f>'[1]Sheet1'!$B9/10000</f>
        <v>2.4462</v>
      </c>
      <c r="R17" s="228">
        <f>'[1]Sheet1'!$C9</f>
        <v>1.1327931205556467</v>
      </c>
      <c r="S17" s="200">
        <f t="shared" si="5"/>
        <v>13</v>
      </c>
      <c r="T17" s="198">
        <f>'[1]Sheet1'!$D9/10000</f>
        <v>1.8662</v>
      </c>
      <c r="U17" s="228">
        <f>'[1]Sheet1'!$E9</f>
        <v>-2.741296643735666</v>
      </c>
      <c r="V17" s="201">
        <f t="shared" si="6"/>
        <v>13</v>
      </c>
      <c r="W17" s="212">
        <f>'[11]建筑业'!$C9</f>
        <v>50.24853</v>
      </c>
      <c r="X17" s="199">
        <f>'[11]建筑业'!$D9</f>
        <v>19.3</v>
      </c>
      <c r="Y17" s="201">
        <f t="shared" si="7"/>
        <v>2</v>
      </c>
      <c r="Z17" s="51" t="s">
        <v>21</v>
      </c>
      <c r="AA17" s="52" t="s">
        <v>21</v>
      </c>
      <c r="AB17" s="51" t="s">
        <v>21</v>
      </c>
      <c r="AC17" s="51" t="s">
        <v>21</v>
      </c>
      <c r="AD17" s="51" t="s">
        <v>21</v>
      </c>
      <c r="AE17" s="51" t="s">
        <v>21</v>
      </c>
      <c r="AF17" s="51" t="s">
        <v>21</v>
      </c>
      <c r="AG17" s="51" t="s">
        <v>21</v>
      </c>
      <c r="AH17" s="51" t="s">
        <v>21</v>
      </c>
      <c r="AI17" s="47">
        <v>33</v>
      </c>
      <c r="AJ17" s="47">
        <v>0</v>
      </c>
    </row>
    <row r="18" spans="1:36" s="286" customFormat="1" ht="37.5" customHeight="1">
      <c r="A18" s="290" t="s">
        <v>86</v>
      </c>
      <c r="B18" s="255">
        <v>22.182041488661753</v>
      </c>
      <c r="C18" s="256">
        <v>10.349353610809487</v>
      </c>
      <c r="D18" s="232">
        <f t="shared" si="1"/>
        <v>6</v>
      </c>
      <c r="E18" s="255">
        <f>'[13]11'!$C$19</f>
        <v>5.65466</v>
      </c>
      <c r="F18" s="232">
        <f>'[13]11'!$D$19</f>
        <v>41.1</v>
      </c>
      <c r="G18" s="232">
        <f t="shared" si="2"/>
        <v>6</v>
      </c>
      <c r="H18" s="197">
        <f>'[3]Sheet1'!$G18</f>
        <v>18.2</v>
      </c>
      <c r="I18" s="200">
        <f t="shared" si="3"/>
        <v>3</v>
      </c>
      <c r="J18" s="197">
        <f>'[10]Sheet1'!$D10</f>
        <v>8.9</v>
      </c>
      <c r="K18" s="200">
        <f t="shared" si="9"/>
        <v>13</v>
      </c>
      <c r="L18" s="197">
        <f>'[10]Sheet3'!$C$20</f>
        <v>2.7</v>
      </c>
      <c r="M18" s="200">
        <f t="shared" si="10"/>
        <v>11</v>
      </c>
      <c r="N18" s="198">
        <f>'[4]Sheet1'!$B17/10000</f>
        <v>20.98825309020202</v>
      </c>
      <c r="O18" s="228">
        <v>15.3</v>
      </c>
      <c r="P18" s="200">
        <f t="shared" si="4"/>
        <v>6</v>
      </c>
      <c r="Q18" s="198">
        <f>'[1]Sheet1'!$B7/10000</f>
        <v>1.491</v>
      </c>
      <c r="R18" s="228">
        <f>'[1]Sheet1'!$C7</f>
        <v>13.729977116704802</v>
      </c>
      <c r="S18" s="200">
        <f t="shared" si="5"/>
        <v>4</v>
      </c>
      <c r="T18" s="198">
        <f>'[1]Sheet1'!$D7/10000</f>
        <v>1.0146</v>
      </c>
      <c r="U18" s="228">
        <f>'[1]Sheet1'!$E7</f>
        <v>21.58178550029959</v>
      </c>
      <c r="V18" s="201">
        <f t="shared" si="6"/>
        <v>3</v>
      </c>
      <c r="W18" s="212">
        <f>'[11]建筑业'!$C10</f>
        <v>6.434</v>
      </c>
      <c r="X18" s="199">
        <f>'[11]建筑业'!$D10</f>
        <v>2.7</v>
      </c>
      <c r="Y18" s="201">
        <f t="shared" si="7"/>
        <v>13</v>
      </c>
      <c r="Z18" s="201">
        <f>'[12]Sheet1'!$B$14</f>
        <v>32344</v>
      </c>
      <c r="AA18" s="291">
        <v>9.2</v>
      </c>
      <c r="AB18" s="201">
        <f t="shared" si="8"/>
        <v>7</v>
      </c>
      <c r="AC18" s="51">
        <f>'[12]Sheet1'!$E$14</f>
        <v>39010.75837576596</v>
      </c>
      <c r="AD18" s="52">
        <v>8.1</v>
      </c>
      <c r="AE18" s="51">
        <f>RANK(AD18,$AD$7:$AD$18,0)</f>
        <v>7</v>
      </c>
      <c r="AF18" s="51">
        <f>'[12]Sheet1'!$H$14</f>
        <v>25299.923257473343</v>
      </c>
      <c r="AG18" s="52">
        <f>'[12]Sheet1'!$J$14</f>
        <v>10.775063942786346</v>
      </c>
      <c r="AH18" s="51">
        <f>RANK(AG18,$AG$9:$AG$18,0)</f>
        <v>6</v>
      </c>
      <c r="AI18" s="47">
        <v>12</v>
      </c>
      <c r="AJ18" s="47">
        <v>6</v>
      </c>
    </row>
    <row r="19" spans="1:36" s="286" customFormat="1" ht="37.5" customHeight="1">
      <c r="A19" s="290" t="s">
        <v>355</v>
      </c>
      <c r="B19" s="197" t="s">
        <v>21</v>
      </c>
      <c r="C19" s="197" t="s">
        <v>21</v>
      </c>
      <c r="D19" s="197" t="s">
        <v>21</v>
      </c>
      <c r="E19" s="269">
        <f>'[13]11'!$C$18</f>
        <v>34.64602</v>
      </c>
      <c r="F19" s="197">
        <f>'[13]11'!$D$18</f>
        <v>36.3</v>
      </c>
      <c r="G19" s="232">
        <f t="shared" si="2"/>
        <v>7</v>
      </c>
      <c r="H19" s="197">
        <f>'[3]Sheet1'!$G19</f>
        <v>47.4</v>
      </c>
      <c r="I19" s="200">
        <f t="shared" si="3"/>
        <v>1</v>
      </c>
      <c r="J19" s="197">
        <f>'[10]Sheet1'!$D11</f>
        <v>17.6</v>
      </c>
      <c r="K19" s="200">
        <f t="shared" si="9"/>
        <v>2</v>
      </c>
      <c r="L19" s="197">
        <f>'[10]Sheet3'!$C$18</f>
        <v>26.6</v>
      </c>
      <c r="M19" s="200">
        <f t="shared" si="10"/>
        <v>3</v>
      </c>
      <c r="N19" s="198">
        <f>'[4]Sheet1'!$B18/10000</f>
        <v>33.49848018209143</v>
      </c>
      <c r="O19" s="228">
        <v>15.9</v>
      </c>
      <c r="P19" s="200">
        <f t="shared" si="4"/>
        <v>1</v>
      </c>
      <c r="Q19" s="198">
        <f>'[1]Sheet1'!$B10/10000</f>
        <v>6.6635</v>
      </c>
      <c r="R19" s="228">
        <f>'[1]Sheet1'!$C10</f>
        <v>8.89317405585605</v>
      </c>
      <c r="S19" s="200">
        <f t="shared" si="5"/>
        <v>8</v>
      </c>
      <c r="T19" s="198">
        <f>'[1]Sheet1'!$D10/10000</f>
        <v>5.9785</v>
      </c>
      <c r="U19" s="228">
        <f>'[1]Sheet1'!$E10</f>
        <v>62.93298449295506</v>
      </c>
      <c r="V19" s="201">
        <f t="shared" si="6"/>
        <v>1</v>
      </c>
      <c r="W19" s="212">
        <f>'[11]建筑业'!$C$17</f>
        <v>90.99649</v>
      </c>
      <c r="X19" s="199">
        <f>'[11]建筑业'!$D$17</f>
        <v>21.9</v>
      </c>
      <c r="Y19" s="201">
        <f t="shared" si="7"/>
        <v>1</v>
      </c>
      <c r="Z19" s="51" t="s">
        <v>21</v>
      </c>
      <c r="AA19" s="51" t="s">
        <v>21</v>
      </c>
      <c r="AB19" s="51" t="s">
        <v>21</v>
      </c>
      <c r="AC19" s="51" t="s">
        <v>21</v>
      </c>
      <c r="AD19" s="51" t="s">
        <v>21</v>
      </c>
      <c r="AE19" s="51" t="s">
        <v>21</v>
      </c>
      <c r="AF19" s="51" t="s">
        <v>21</v>
      </c>
      <c r="AG19" s="51" t="s">
        <v>21</v>
      </c>
      <c r="AH19" s="51" t="s">
        <v>21</v>
      </c>
      <c r="AI19" s="47">
        <v>59</v>
      </c>
      <c r="AJ19" s="47">
        <v>21</v>
      </c>
    </row>
    <row r="20" spans="1:28" ht="32.25" customHeight="1">
      <c r="A20" s="365" t="s">
        <v>356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292"/>
      <c r="X20" s="292"/>
      <c r="Y20" s="292"/>
      <c r="Z20" s="292"/>
      <c r="AA20" s="292"/>
      <c r="AB20" s="292"/>
    </row>
    <row r="21" spans="10:13" ht="15.75">
      <c r="J21" s="273"/>
      <c r="K21" s="273"/>
      <c r="L21" s="273"/>
      <c r="M21" s="273"/>
    </row>
    <row r="22" spans="10:13" ht="15.75">
      <c r="J22" s="273"/>
      <c r="K22" s="273"/>
      <c r="L22" s="273"/>
      <c r="M22" s="273"/>
    </row>
    <row r="23" spans="10:13" ht="15.75">
      <c r="J23" s="273"/>
      <c r="K23" s="273"/>
      <c r="L23" s="273"/>
      <c r="M23" s="273"/>
    </row>
    <row r="24" spans="10:13" ht="15.75">
      <c r="J24" s="273"/>
      <c r="K24" s="273"/>
      <c r="L24" s="273"/>
      <c r="M24" s="273"/>
    </row>
    <row r="25" spans="10:13" ht="15.75">
      <c r="J25" s="273"/>
      <c r="K25" s="273"/>
      <c r="L25" s="273"/>
      <c r="M25" s="273"/>
    </row>
    <row r="26" spans="10:13" ht="15.75">
      <c r="J26" s="273"/>
      <c r="K26" s="273"/>
      <c r="L26" s="273"/>
      <c r="M26" s="273"/>
    </row>
    <row r="27" spans="10:13" ht="15.75">
      <c r="J27" s="273"/>
      <c r="K27" s="273"/>
      <c r="L27" s="273"/>
      <c r="M27" s="273"/>
    </row>
    <row r="28" spans="10:13" ht="15.75">
      <c r="J28" s="273"/>
      <c r="K28" s="273"/>
      <c r="L28" s="273"/>
      <c r="M28" s="273"/>
    </row>
    <row r="29" spans="10:13" ht="15.75">
      <c r="J29" s="273"/>
      <c r="K29" s="273"/>
      <c r="L29" s="273"/>
      <c r="M29" s="273"/>
    </row>
    <row r="30" spans="10:13" ht="15.75">
      <c r="J30" s="273"/>
      <c r="K30" s="273"/>
      <c r="L30" s="273"/>
      <c r="M30" s="273"/>
    </row>
    <row r="31" spans="10:13" ht="15.75">
      <c r="J31" s="273"/>
      <c r="K31" s="273"/>
      <c r="L31" s="273"/>
      <c r="M31" s="273"/>
    </row>
    <row r="32" spans="10:13" ht="15.75">
      <c r="J32" s="273"/>
      <c r="K32" s="273"/>
      <c r="L32" s="273"/>
      <c r="M32" s="273"/>
    </row>
    <row r="33" spans="10:13" ht="15.75">
      <c r="J33" s="273"/>
      <c r="K33" s="273"/>
      <c r="L33" s="273"/>
      <c r="M33" s="273"/>
    </row>
    <row r="34" spans="10:13" ht="15.75">
      <c r="J34" s="273"/>
      <c r="K34" s="273"/>
      <c r="L34" s="273"/>
      <c r="M34" s="273"/>
    </row>
    <row r="35" spans="10:13" ht="15.75">
      <c r="J35" s="273"/>
      <c r="K35" s="273"/>
      <c r="L35" s="273"/>
      <c r="M35" s="273"/>
    </row>
    <row r="36" spans="10:13" ht="15.75">
      <c r="J36" s="273"/>
      <c r="K36" s="273"/>
      <c r="L36" s="273"/>
      <c r="M36" s="273"/>
    </row>
    <row r="37" spans="10:13" ht="15.75">
      <c r="J37" s="273"/>
      <c r="K37" s="273"/>
      <c r="L37" s="273"/>
      <c r="M37" s="273"/>
    </row>
    <row r="38" spans="10:13" ht="15.75">
      <c r="J38" s="273"/>
      <c r="K38" s="273"/>
      <c r="L38" s="273"/>
      <c r="M38" s="273"/>
    </row>
    <row r="39" spans="10:13" ht="15.75">
      <c r="J39" s="273"/>
      <c r="K39" s="273"/>
      <c r="L39" s="273"/>
      <c r="M39" s="273"/>
    </row>
    <row r="40" spans="10:13" ht="15.75">
      <c r="J40" s="273"/>
      <c r="K40" s="273"/>
      <c r="L40" s="273"/>
      <c r="M40" s="273"/>
    </row>
    <row r="41" spans="10:13" ht="15.75">
      <c r="J41" s="273"/>
      <c r="K41" s="273"/>
      <c r="L41" s="273"/>
      <c r="M41" s="273"/>
    </row>
    <row r="42" spans="10:13" ht="15.75">
      <c r="J42" s="273"/>
      <c r="K42" s="273"/>
      <c r="L42" s="273"/>
      <c r="M42" s="273"/>
    </row>
    <row r="43" spans="10:13" ht="15.75">
      <c r="J43" s="273"/>
      <c r="K43" s="273"/>
      <c r="L43" s="273"/>
      <c r="M43" s="273"/>
    </row>
    <row r="44" spans="10:13" ht="15.75">
      <c r="J44" s="273"/>
      <c r="K44" s="273"/>
      <c r="L44" s="273"/>
      <c r="M44" s="273"/>
    </row>
    <row r="45" spans="10:13" ht="15.75">
      <c r="J45" s="273"/>
      <c r="K45" s="273"/>
      <c r="L45" s="273"/>
      <c r="M45" s="273"/>
    </row>
  </sheetData>
  <sheetProtection/>
  <mergeCells count="17">
    <mergeCell ref="A20:V20"/>
    <mergeCell ref="E3:G4"/>
    <mergeCell ref="AC3:AE4"/>
    <mergeCell ref="A3:A4"/>
    <mergeCell ref="AI3:AJ4"/>
    <mergeCell ref="W3:Y4"/>
    <mergeCell ref="B3:D4"/>
    <mergeCell ref="AF3:AH4"/>
    <mergeCell ref="A2:AJ2"/>
    <mergeCell ref="H3:I4"/>
    <mergeCell ref="Q3:S4"/>
    <mergeCell ref="T3:V4"/>
    <mergeCell ref="J3:K4"/>
    <mergeCell ref="L3:M3"/>
    <mergeCell ref="N3:P4"/>
    <mergeCell ref="Z3:AB4"/>
    <mergeCell ref="L4:M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11" sqref="H11"/>
    </sheetView>
  </sheetViews>
  <sheetFormatPr defaultColWidth="8.00390625" defaultRowHeight="14.25"/>
  <cols>
    <col min="1" max="1" width="26.75390625" style="293" customWidth="1"/>
    <col min="2" max="2" width="16.00390625" style="312" customWidth="1"/>
    <col min="3" max="3" width="14.75390625" style="312" customWidth="1"/>
    <col min="4" max="4" width="16.50390625" style="313" customWidth="1"/>
    <col min="5" max="15" width="9.00390625" style="293" customWidth="1"/>
    <col min="16" max="111" width="8.00390625" style="293" customWidth="1"/>
    <col min="112" max="133" width="9.00390625" style="293" customWidth="1"/>
    <col min="134" max="16384" width="8.00390625" style="293" customWidth="1"/>
  </cols>
  <sheetData>
    <row r="1" spans="1:4" ht="31.5" customHeight="1">
      <c r="A1" s="321" t="s">
        <v>315</v>
      </c>
      <c r="B1" s="321"/>
      <c r="C1" s="321"/>
      <c r="D1" s="321"/>
    </row>
    <row r="2" spans="1:4" ht="17.25" customHeight="1">
      <c r="A2" s="294"/>
      <c r="B2" s="294"/>
      <c r="C2" s="294"/>
      <c r="D2" s="295"/>
    </row>
    <row r="3" spans="1:4" s="300" customFormat="1" ht="36" customHeight="1">
      <c r="A3" s="296" t="s">
        <v>204</v>
      </c>
      <c r="B3" s="297" t="s">
        <v>13</v>
      </c>
      <c r="C3" s="298" t="s">
        <v>14</v>
      </c>
      <c r="D3" s="299" t="s">
        <v>259</v>
      </c>
    </row>
    <row r="4" spans="1:5" s="300" customFormat="1" ht="22.5" customHeight="1">
      <c r="A4" s="301" t="s">
        <v>208</v>
      </c>
      <c r="B4" s="302" t="s">
        <v>15</v>
      </c>
      <c r="C4" s="46">
        <v>4402.9794</v>
      </c>
      <c r="D4" s="48">
        <v>8.1</v>
      </c>
      <c r="E4" s="50"/>
    </row>
    <row r="5" spans="1:5" s="300" customFormat="1" ht="22.5" customHeight="1">
      <c r="A5" s="301" t="s">
        <v>16</v>
      </c>
      <c r="B5" s="302" t="s">
        <v>15</v>
      </c>
      <c r="C5" s="46">
        <v>462.4948373758886</v>
      </c>
      <c r="D5" s="48">
        <v>9.2</v>
      </c>
      <c r="E5" s="50"/>
    </row>
    <row r="6" spans="1:5" s="300" customFormat="1" ht="22.5" customHeight="1">
      <c r="A6" s="301" t="s">
        <v>17</v>
      </c>
      <c r="B6" s="302" t="s">
        <v>15</v>
      </c>
      <c r="C6" s="46">
        <v>1834.0214189889327</v>
      </c>
      <c r="D6" s="48">
        <v>7.5</v>
      </c>
      <c r="E6" s="50"/>
    </row>
    <row r="7" spans="1:5" s="300" customFormat="1" ht="22.5" customHeight="1">
      <c r="A7" s="301" t="s">
        <v>18</v>
      </c>
      <c r="B7" s="302" t="s">
        <v>15</v>
      </c>
      <c r="C7" s="46">
        <v>2106.463143635179</v>
      </c>
      <c r="D7" s="48">
        <v>8.3</v>
      </c>
      <c r="E7" s="50"/>
    </row>
    <row r="8" spans="1:5" s="300" customFormat="1" ht="22.5" customHeight="1">
      <c r="A8" s="303" t="s">
        <v>20</v>
      </c>
      <c r="B8" s="302" t="s">
        <v>15</v>
      </c>
      <c r="C8" s="46" t="s">
        <v>21</v>
      </c>
      <c r="D8" s="48">
        <v>8.4</v>
      </c>
      <c r="E8" s="50"/>
    </row>
    <row r="9" spans="1:5" s="300" customFormat="1" ht="31.5" customHeight="1">
      <c r="A9" s="304" t="s">
        <v>357</v>
      </c>
      <c r="B9" s="302" t="s">
        <v>15</v>
      </c>
      <c r="C9" s="46">
        <v>348.3557</v>
      </c>
      <c r="D9" s="48">
        <v>26.59</v>
      </c>
      <c r="E9" s="50"/>
    </row>
    <row r="10" spans="1:5" s="300" customFormat="1" ht="22.5" customHeight="1">
      <c r="A10" s="305" t="s">
        <v>22</v>
      </c>
      <c r="B10" s="302" t="s">
        <v>15</v>
      </c>
      <c r="C10" s="46" t="s">
        <v>21</v>
      </c>
      <c r="D10" s="306">
        <v>10.5</v>
      </c>
      <c r="E10" s="50"/>
    </row>
    <row r="11" spans="1:5" s="300" customFormat="1" ht="22.5" customHeight="1">
      <c r="A11" s="305" t="s">
        <v>247</v>
      </c>
      <c r="B11" s="302" t="s">
        <v>15</v>
      </c>
      <c r="C11" s="46" t="s">
        <v>21</v>
      </c>
      <c r="D11" s="48">
        <v>19.8</v>
      </c>
      <c r="E11" s="50"/>
    </row>
    <row r="12" spans="1:5" s="300" customFormat="1" ht="22.5" customHeight="1">
      <c r="A12" s="305" t="s">
        <v>245</v>
      </c>
      <c r="B12" s="302" t="s">
        <v>15</v>
      </c>
      <c r="C12" s="46">
        <v>236.7134</v>
      </c>
      <c r="D12" s="48">
        <v>3.63</v>
      </c>
      <c r="E12" s="50"/>
    </row>
    <row r="13" spans="1:5" s="300" customFormat="1" ht="22.5" customHeight="1">
      <c r="A13" s="305" t="s">
        <v>23</v>
      </c>
      <c r="B13" s="302" t="s">
        <v>24</v>
      </c>
      <c r="C13" s="46">
        <v>561.5402</v>
      </c>
      <c r="D13" s="307">
        <v>-11.06</v>
      </c>
      <c r="E13" s="50"/>
    </row>
    <row r="14" spans="1:5" s="300" customFormat="1" ht="22.5" customHeight="1">
      <c r="A14" s="305" t="s">
        <v>25</v>
      </c>
      <c r="B14" s="302" t="s">
        <v>15</v>
      </c>
      <c r="C14" s="46">
        <v>319.0561</v>
      </c>
      <c r="D14" s="48">
        <v>-13.38</v>
      </c>
      <c r="E14" s="50"/>
    </row>
    <row r="15" spans="1:5" s="300" customFormat="1" ht="22.5" customHeight="1">
      <c r="A15" s="308" t="s">
        <v>26</v>
      </c>
      <c r="B15" s="302" t="s">
        <v>15</v>
      </c>
      <c r="C15" s="46">
        <v>1807.86755208433</v>
      </c>
      <c r="D15" s="48">
        <v>14.9</v>
      </c>
      <c r="E15" s="50"/>
    </row>
    <row r="16" spans="1:5" s="300" customFormat="1" ht="22.5" customHeight="1">
      <c r="A16" s="305" t="s">
        <v>27</v>
      </c>
      <c r="B16" s="302" t="s">
        <v>15</v>
      </c>
      <c r="C16" s="46">
        <v>612.064736</v>
      </c>
      <c r="D16" s="48">
        <v>45.9</v>
      </c>
      <c r="E16" s="50"/>
    </row>
    <row r="17" spans="1:5" s="300" customFormat="1" ht="22.5" customHeight="1">
      <c r="A17" s="305" t="s">
        <v>28</v>
      </c>
      <c r="B17" s="302" t="s">
        <v>15</v>
      </c>
      <c r="C17" s="46">
        <v>316.757119</v>
      </c>
      <c r="D17" s="48">
        <v>71.2</v>
      </c>
      <c r="E17" s="50"/>
    </row>
    <row r="18" spans="1:5" s="300" customFormat="1" ht="22.5" customHeight="1">
      <c r="A18" s="305" t="s">
        <v>29</v>
      </c>
      <c r="B18" s="302" t="s">
        <v>15</v>
      </c>
      <c r="C18" s="46">
        <v>295.307617</v>
      </c>
      <c r="D18" s="48">
        <v>26</v>
      </c>
      <c r="E18" s="50"/>
    </row>
    <row r="19" spans="1:5" s="300" customFormat="1" ht="22.5" customHeight="1">
      <c r="A19" s="305" t="s">
        <v>314</v>
      </c>
      <c r="B19" s="302" t="s">
        <v>15</v>
      </c>
      <c r="C19" s="46">
        <v>1160.52371</v>
      </c>
      <c r="D19" s="48">
        <v>26.7</v>
      </c>
      <c r="E19" s="50"/>
    </row>
    <row r="20" spans="1:5" s="300" customFormat="1" ht="22.5" customHeight="1">
      <c r="A20" s="305" t="s">
        <v>308</v>
      </c>
      <c r="B20" s="302" t="s">
        <v>304</v>
      </c>
      <c r="C20" s="229">
        <v>4113</v>
      </c>
      <c r="D20" s="48" t="s">
        <v>317</v>
      </c>
      <c r="E20" s="50"/>
    </row>
    <row r="21" spans="1:5" s="300" customFormat="1" ht="22.5" customHeight="1">
      <c r="A21" s="303" t="s">
        <v>306</v>
      </c>
      <c r="B21" s="302" t="s">
        <v>15</v>
      </c>
      <c r="C21" s="46">
        <v>171.1403</v>
      </c>
      <c r="D21" s="48">
        <v>12.1</v>
      </c>
      <c r="E21" s="50"/>
    </row>
    <row r="22" spans="1:5" s="300" customFormat="1" ht="22.5" customHeight="1">
      <c r="A22" s="303" t="s">
        <v>307</v>
      </c>
      <c r="B22" s="302" t="s">
        <v>15</v>
      </c>
      <c r="C22" s="46">
        <v>108.1357</v>
      </c>
      <c r="D22" s="48">
        <v>13.2</v>
      </c>
      <c r="E22" s="50"/>
    </row>
    <row r="23" spans="1:5" s="300" customFormat="1" ht="22.5" customHeight="1">
      <c r="A23" s="303" t="s">
        <v>197</v>
      </c>
      <c r="B23" s="302" t="s">
        <v>15</v>
      </c>
      <c r="C23" s="46">
        <v>551.6142</v>
      </c>
      <c r="D23" s="48">
        <v>1.5</v>
      </c>
      <c r="E23" s="50"/>
    </row>
    <row r="24" spans="1:5" s="300" customFormat="1" ht="22.5" customHeight="1">
      <c r="A24" s="305" t="s">
        <v>30</v>
      </c>
      <c r="B24" s="302" t="s">
        <v>15</v>
      </c>
      <c r="C24" s="46">
        <v>3318.1506238959</v>
      </c>
      <c r="D24" s="48">
        <v>8.184652570202573</v>
      </c>
      <c r="E24" s="50"/>
    </row>
    <row r="25" spans="1:5" s="300" customFormat="1" ht="22.5" customHeight="1">
      <c r="A25" s="305" t="s">
        <v>207</v>
      </c>
      <c r="B25" s="302" t="s">
        <v>15</v>
      </c>
      <c r="C25" s="46">
        <v>2186.1401279734</v>
      </c>
      <c r="D25" s="48">
        <v>13.3</v>
      </c>
      <c r="E25" s="50"/>
    </row>
    <row r="26" spans="1:5" s="300" customFormat="1" ht="22.5" customHeight="1">
      <c r="A26" s="305" t="s">
        <v>31</v>
      </c>
      <c r="B26" s="302" t="s">
        <v>15</v>
      </c>
      <c r="C26" s="46">
        <v>2841.6539420402</v>
      </c>
      <c r="D26" s="48">
        <v>15.3</v>
      </c>
      <c r="E26" s="50"/>
    </row>
    <row r="27" spans="1:5" s="300" customFormat="1" ht="22.5" customHeight="1">
      <c r="A27" s="305" t="s">
        <v>32</v>
      </c>
      <c r="B27" s="302" t="s">
        <v>5</v>
      </c>
      <c r="C27" s="309" t="s">
        <v>21</v>
      </c>
      <c r="D27" s="310">
        <v>100.26309385</v>
      </c>
      <c r="E27" s="50"/>
    </row>
    <row r="28" spans="1:5" s="300" customFormat="1" ht="22.5" customHeight="1">
      <c r="A28" s="305" t="s">
        <v>305</v>
      </c>
      <c r="B28" s="302" t="s">
        <v>34</v>
      </c>
      <c r="C28" s="311">
        <v>31236</v>
      </c>
      <c r="D28" s="310">
        <v>9.303327158330443</v>
      </c>
      <c r="E28" s="50"/>
    </row>
    <row r="29" spans="1:5" s="300" customFormat="1" ht="22.5" customHeight="1">
      <c r="A29" s="308" t="s">
        <v>33</v>
      </c>
      <c r="B29" s="302" t="s">
        <v>34</v>
      </c>
      <c r="C29" s="229">
        <v>39799.02608018348</v>
      </c>
      <c r="D29" s="48">
        <v>8.34</v>
      </c>
      <c r="E29" s="50"/>
    </row>
    <row r="30" spans="1:5" s="300" customFormat="1" ht="22.5" customHeight="1">
      <c r="A30" s="308" t="s">
        <v>35</v>
      </c>
      <c r="B30" s="302" t="s">
        <v>34</v>
      </c>
      <c r="C30" s="229">
        <v>20168.073382766874</v>
      </c>
      <c r="D30" s="48">
        <v>10.94</v>
      </c>
      <c r="E30" s="50"/>
    </row>
    <row r="31" spans="1:5" s="300" customFormat="1" ht="22.5" customHeight="1">
      <c r="A31" s="303" t="s">
        <v>19</v>
      </c>
      <c r="B31" s="302" t="s">
        <v>205</v>
      </c>
      <c r="C31" s="46">
        <v>176.76983355000002</v>
      </c>
      <c r="D31" s="48">
        <v>10.2</v>
      </c>
      <c r="E31" s="50"/>
    </row>
    <row r="32" spans="1:5" s="300" customFormat="1" ht="22.5" customHeight="1">
      <c r="A32" s="303" t="s">
        <v>206</v>
      </c>
      <c r="B32" s="302" t="s">
        <v>205</v>
      </c>
      <c r="C32" s="46">
        <v>96.65235845999999</v>
      </c>
      <c r="D32" s="48">
        <v>9.2</v>
      </c>
      <c r="E32" s="5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29.00390625" style="45" customWidth="1"/>
    <col min="2" max="2" width="15.875" style="45" customWidth="1"/>
    <col min="3" max="3" width="12.875" style="45" customWidth="1"/>
    <col min="4" max="4" width="15.25390625" style="45" customWidth="1"/>
    <col min="5" max="16384" width="8.875" style="45" customWidth="1"/>
  </cols>
  <sheetData>
    <row r="1" spans="1:4" ht="19.5">
      <c r="A1" s="322" t="s">
        <v>213</v>
      </c>
      <c r="B1" s="322"/>
      <c r="C1" s="322"/>
      <c r="D1" s="322"/>
    </row>
    <row r="2" spans="1:2" ht="15.75">
      <c r="A2" s="57"/>
      <c r="B2" s="57"/>
    </row>
    <row r="3" spans="1:4" ht="24" customHeight="1">
      <c r="A3" s="203" t="s">
        <v>260</v>
      </c>
      <c r="B3" s="204" t="s">
        <v>295</v>
      </c>
      <c r="C3" s="209" t="s">
        <v>242</v>
      </c>
      <c r="D3" s="252" t="s">
        <v>318</v>
      </c>
    </row>
    <row r="4" spans="1:4" ht="24" customHeight="1">
      <c r="A4" s="179" t="s">
        <v>246</v>
      </c>
      <c r="B4" s="205">
        <f>'[7]全年'!$D113/10000</f>
        <v>4402.9794</v>
      </c>
      <c r="C4" s="208">
        <f>'[7]全年'!$L$113</f>
        <v>8.1</v>
      </c>
      <c r="D4" s="253" t="s">
        <v>317</v>
      </c>
    </row>
    <row r="5" spans="1:4" ht="24" customHeight="1">
      <c r="A5" s="58" t="s">
        <v>215</v>
      </c>
      <c r="B5" s="207">
        <f>'[7]全年'!$D$161/10000</f>
        <v>462.4948373758886</v>
      </c>
      <c r="C5" s="206">
        <f>'[7]全年'!$L$161</f>
        <v>9.2</v>
      </c>
      <c r="D5" s="206">
        <f>B5/$B$4*100</f>
        <v>10.50413357318657</v>
      </c>
    </row>
    <row r="6" spans="1:4" ht="24" customHeight="1">
      <c r="A6" s="202" t="s">
        <v>296</v>
      </c>
      <c r="B6" s="207">
        <f>'[7]全年'!$D$114/10000</f>
        <v>491.1830424830989</v>
      </c>
      <c r="C6" s="206">
        <f>'[7]全年'!$L$114</f>
        <v>9</v>
      </c>
      <c r="D6" s="206">
        <f aca="true" t="shared" si="0" ref="D6:D17">B6/$B$4*100</f>
        <v>11.155697037399241</v>
      </c>
    </row>
    <row r="7" spans="1:5" ht="24" customHeight="1">
      <c r="A7" s="58" t="s">
        <v>216</v>
      </c>
      <c r="B7" s="207">
        <f>'[7]全年'!$D$162/10000</f>
        <v>1834.0214189889327</v>
      </c>
      <c r="C7" s="206">
        <f>'[7]全年'!$L$162</f>
        <v>7.5</v>
      </c>
      <c r="D7" s="206">
        <f t="shared" si="0"/>
        <v>41.65409947157447</v>
      </c>
      <c r="E7" s="254"/>
    </row>
    <row r="8" spans="1:4" ht="24" customHeight="1">
      <c r="A8" s="202" t="s">
        <v>217</v>
      </c>
      <c r="B8" s="207">
        <f>'[7]全年'!$D$116/10000</f>
        <v>1538.08995573616</v>
      </c>
      <c r="C8" s="206">
        <f>'[7]全年'!$L$116</f>
        <v>8.2</v>
      </c>
      <c r="D8" s="206">
        <f t="shared" si="0"/>
        <v>34.93293554215039</v>
      </c>
    </row>
    <row r="9" spans="1:4" ht="24" customHeight="1">
      <c r="A9" s="58" t="s">
        <v>218</v>
      </c>
      <c r="B9" s="207">
        <f>'[7]全年'!$D$122/10000</f>
        <v>297.45658729090786</v>
      </c>
      <c r="C9" s="206">
        <f>'[7]全年'!$L$122</f>
        <v>3.9</v>
      </c>
      <c r="D9" s="206">
        <f t="shared" si="0"/>
        <v>6.755802384424234</v>
      </c>
    </row>
    <row r="10" spans="1:4" ht="24" customHeight="1">
      <c r="A10" s="58" t="s">
        <v>219</v>
      </c>
      <c r="B10" s="207">
        <f>'[7]全年'!$D$163/10000</f>
        <v>2106.463143635179</v>
      </c>
      <c r="C10" s="206">
        <f>'[7]全年'!$L$163</f>
        <v>8.3</v>
      </c>
      <c r="D10" s="206">
        <f t="shared" si="0"/>
        <v>47.841766955238974</v>
      </c>
    </row>
    <row r="11" spans="1:4" ht="24" customHeight="1">
      <c r="A11" s="58" t="s">
        <v>220</v>
      </c>
      <c r="B11" s="207">
        <f>'[7]全年'!$D$123/10000</f>
        <v>382.0865799108198</v>
      </c>
      <c r="C11" s="206">
        <f>'[7]全年'!$L$123</f>
        <v>10.6</v>
      </c>
      <c r="D11" s="206">
        <f t="shared" si="0"/>
        <v>8.67790977879251</v>
      </c>
    </row>
    <row r="12" spans="1:4" ht="24" customHeight="1">
      <c r="A12" s="58" t="s">
        <v>221</v>
      </c>
      <c r="B12" s="207">
        <f>'[7]全年'!$D$126/10000</f>
        <v>162.62480986912675</v>
      </c>
      <c r="C12" s="206">
        <f>'[7]全年'!$L$126</f>
        <v>8.7</v>
      </c>
      <c r="D12" s="206">
        <f t="shared" si="0"/>
        <v>3.6935173911812247</v>
      </c>
    </row>
    <row r="13" spans="1:4" ht="24" customHeight="1">
      <c r="A13" s="58" t="s">
        <v>222</v>
      </c>
      <c r="B13" s="207">
        <f>'[7]全年'!$D$135/10000</f>
        <v>69.3744927083261</v>
      </c>
      <c r="C13" s="206">
        <f>'[7]全年'!$L$135</f>
        <v>11.3</v>
      </c>
      <c r="D13" s="206">
        <f t="shared" si="0"/>
        <v>1.5756261023689118</v>
      </c>
    </row>
    <row r="14" spans="1:4" ht="24" customHeight="1">
      <c r="A14" s="58" t="s">
        <v>223</v>
      </c>
      <c r="B14" s="207">
        <f>'[7]全年'!$D$138/10000</f>
        <v>124.20957629650358</v>
      </c>
      <c r="C14" s="206">
        <f>'[7]全年'!$L$138</f>
        <v>5</v>
      </c>
      <c r="D14" s="206">
        <f t="shared" si="0"/>
        <v>2.8210346906575032</v>
      </c>
    </row>
    <row r="15" spans="1:4" ht="24" customHeight="1">
      <c r="A15" s="58" t="s">
        <v>224</v>
      </c>
      <c r="B15" s="207">
        <f>'[7]全年'!$D$143/10000</f>
        <v>272.88387656194476</v>
      </c>
      <c r="C15" s="206">
        <f>'[7]全年'!$L$143</f>
        <v>1.6</v>
      </c>
      <c r="D15" s="206">
        <f t="shared" si="0"/>
        <v>6.197709590963445</v>
      </c>
    </row>
    <row r="16" spans="1:4" ht="24" customHeight="1">
      <c r="A16" s="58" t="s">
        <v>225</v>
      </c>
      <c r="B16" s="207">
        <f>'[7]全年'!$D$147/10000</f>
        <v>681.6612858862376</v>
      </c>
      <c r="C16" s="206">
        <f>'[7]全年'!$L$147</f>
        <v>10.1</v>
      </c>
      <c r="D16" s="206">
        <f t="shared" si="0"/>
        <v>15.481818649577091</v>
      </c>
    </row>
    <row r="17" spans="1:4" ht="24" customHeight="1">
      <c r="A17" s="58" t="s">
        <v>226</v>
      </c>
      <c r="B17" s="207">
        <f>'[7]全年'!$D$156/10000</f>
        <v>383.40921149237835</v>
      </c>
      <c r="C17" s="206">
        <f>'[7]全年'!$L$156</f>
        <v>8.3</v>
      </c>
      <c r="D17" s="206">
        <f t="shared" si="0"/>
        <v>8.707949246648266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8.875" style="45" customWidth="1"/>
    <col min="2" max="2" width="8.875" style="57" customWidth="1"/>
    <col min="3" max="3" width="8.375" style="45" customWidth="1"/>
    <col min="4" max="4" width="9.50390625" style="45" bestFit="1" customWidth="1"/>
    <col min="5" max="16384" width="8.875" style="45" customWidth="1"/>
  </cols>
  <sheetData>
    <row r="1" spans="1:4" ht="19.5">
      <c r="A1" s="322" t="s">
        <v>321</v>
      </c>
      <c r="B1" s="322"/>
      <c r="C1" s="322"/>
      <c r="D1" s="322"/>
    </row>
    <row r="3" spans="1:4" ht="24" customHeight="1">
      <c r="A3" s="257" t="s">
        <v>322</v>
      </c>
      <c r="B3" s="258" t="s">
        <v>323</v>
      </c>
      <c r="C3" s="258" t="s">
        <v>324</v>
      </c>
      <c r="D3" s="259" t="s">
        <v>325</v>
      </c>
    </row>
    <row r="4" spans="1:7" ht="24" customHeight="1">
      <c r="A4" s="260" t="s">
        <v>326</v>
      </c>
      <c r="B4" s="59" t="s">
        <v>327</v>
      </c>
      <c r="C4" s="261">
        <v>804.45</v>
      </c>
      <c r="D4" s="262">
        <v>10.2</v>
      </c>
      <c r="F4" s="54"/>
      <c r="G4" s="54"/>
    </row>
    <row r="5" spans="1:7" ht="24" customHeight="1">
      <c r="A5" s="263" t="s">
        <v>328</v>
      </c>
      <c r="B5" s="59" t="s">
        <v>327</v>
      </c>
      <c r="C5" s="261">
        <v>339.18</v>
      </c>
      <c r="D5" s="262">
        <v>2.5</v>
      </c>
      <c r="F5" s="54"/>
      <c r="G5" s="54"/>
    </row>
    <row r="6" spans="1:7" ht="24" customHeight="1">
      <c r="A6" s="263" t="s">
        <v>329</v>
      </c>
      <c r="B6" s="59" t="s">
        <v>327</v>
      </c>
      <c r="C6" s="261">
        <v>23.07</v>
      </c>
      <c r="D6" s="262">
        <v>8.3</v>
      </c>
      <c r="F6" s="54"/>
      <c r="G6" s="54"/>
    </row>
    <row r="7" spans="1:7" ht="24" customHeight="1">
      <c r="A7" s="263" t="s">
        <v>330</v>
      </c>
      <c r="B7" s="59" t="s">
        <v>327</v>
      </c>
      <c r="C7" s="261">
        <v>241.45</v>
      </c>
      <c r="D7" s="262">
        <v>24.1</v>
      </c>
      <c r="F7" s="54"/>
      <c r="G7" s="54"/>
    </row>
    <row r="8" spans="1:7" ht="24" customHeight="1">
      <c r="A8" s="263" t="s">
        <v>331</v>
      </c>
      <c r="B8" s="59" t="s">
        <v>327</v>
      </c>
      <c r="C8" s="261">
        <v>156.67</v>
      </c>
      <c r="D8" s="262">
        <v>2.6</v>
      </c>
      <c r="F8" s="54"/>
      <c r="G8" s="54"/>
    </row>
    <row r="9" spans="1:7" ht="24" customHeight="1">
      <c r="A9" s="263" t="s">
        <v>332</v>
      </c>
      <c r="B9" s="59" t="s">
        <v>327</v>
      </c>
      <c r="C9" s="261">
        <v>44.08</v>
      </c>
      <c r="D9" s="262">
        <v>7</v>
      </c>
      <c r="F9" s="54"/>
      <c r="G9" s="54"/>
    </row>
    <row r="10" spans="1:6" ht="24" customHeight="1">
      <c r="A10" s="260" t="s">
        <v>333</v>
      </c>
      <c r="B10" s="59"/>
      <c r="C10" s="264"/>
      <c r="D10" s="265"/>
      <c r="F10" s="54"/>
    </row>
    <row r="11" spans="1:4" ht="24" customHeight="1">
      <c r="A11" s="58" t="s">
        <v>334</v>
      </c>
      <c r="B11" s="59" t="s">
        <v>335</v>
      </c>
      <c r="C11" s="266">
        <v>122.87</v>
      </c>
      <c r="D11" s="267">
        <v>2.3</v>
      </c>
    </row>
    <row r="12" spans="1:4" ht="24" customHeight="1">
      <c r="A12" s="263" t="s">
        <v>336</v>
      </c>
      <c r="B12" s="59" t="s">
        <v>335</v>
      </c>
      <c r="C12" s="266">
        <v>178.89</v>
      </c>
      <c r="D12" s="267">
        <v>0.7</v>
      </c>
    </row>
    <row r="13" spans="1:4" ht="24" customHeight="1">
      <c r="A13" s="260" t="s">
        <v>337</v>
      </c>
      <c r="B13" s="59"/>
      <c r="C13" s="264"/>
      <c r="D13" s="265"/>
    </row>
    <row r="14" spans="1:4" ht="24" customHeight="1">
      <c r="A14" s="58" t="s">
        <v>334</v>
      </c>
      <c r="B14" s="59" t="s">
        <v>338</v>
      </c>
      <c r="C14" s="268">
        <v>270.25</v>
      </c>
      <c r="D14" s="267">
        <v>2.9</v>
      </c>
    </row>
    <row r="15" spans="1:4" ht="24" customHeight="1">
      <c r="A15" s="263" t="s">
        <v>336</v>
      </c>
      <c r="B15" s="59" t="s">
        <v>338</v>
      </c>
      <c r="C15" s="266">
        <v>19.96</v>
      </c>
      <c r="D15" s="267">
        <v>0.2</v>
      </c>
    </row>
    <row r="16" spans="1:4" ht="24" customHeight="1">
      <c r="A16" s="58" t="s">
        <v>339</v>
      </c>
      <c r="B16" s="59" t="s">
        <v>340</v>
      </c>
      <c r="C16" s="268">
        <v>1.7</v>
      </c>
      <c r="D16" s="267">
        <v>0.4</v>
      </c>
    </row>
    <row r="17" spans="1:4" ht="24" customHeight="1">
      <c r="A17" s="58" t="s">
        <v>341</v>
      </c>
      <c r="B17" s="59" t="s">
        <v>340</v>
      </c>
      <c r="C17" s="266">
        <v>55.53</v>
      </c>
      <c r="D17" s="267">
        <v>-0.3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21" sqref="E21"/>
    </sheetView>
  </sheetViews>
  <sheetFormatPr defaultColWidth="8.00390625" defaultRowHeight="14.25"/>
  <cols>
    <col min="1" max="1" width="39.75390625" style="62" customWidth="1"/>
    <col min="2" max="2" width="15.875" style="62" customWidth="1"/>
    <col min="3" max="3" width="10.125" style="62" customWidth="1"/>
    <col min="4" max="4" width="6.875" style="65" customWidth="1"/>
    <col min="5" max="16384" width="8.00390625" style="62" customWidth="1"/>
  </cols>
  <sheetData>
    <row r="1" spans="1:4" ht="24.75">
      <c r="A1" s="323" t="s">
        <v>36</v>
      </c>
      <c r="B1" s="323"/>
      <c r="C1" s="36"/>
      <c r="D1" s="36"/>
    </row>
    <row r="2" spans="1:4" ht="15.75">
      <c r="A2" s="63"/>
      <c r="B2" s="63"/>
      <c r="D2" s="62"/>
    </row>
    <row r="3" spans="1:2" ht="24" customHeight="1">
      <c r="A3" s="2" t="s">
        <v>209</v>
      </c>
      <c r="B3" s="64" t="s">
        <v>248</v>
      </c>
    </row>
    <row r="4" spans="1:2" ht="24" customHeight="1">
      <c r="A4" s="66" t="s">
        <v>37</v>
      </c>
      <c r="B4" s="67">
        <f>'[3]Sheet1'!$G$22</f>
        <v>8.4</v>
      </c>
    </row>
    <row r="5" spans="1:2" ht="24" customHeight="1">
      <c r="A5" s="68" t="s">
        <v>38</v>
      </c>
      <c r="B5" s="69">
        <f>'[3]Sheet1'!G23</f>
        <v>-3.105853043961071</v>
      </c>
    </row>
    <row r="6" spans="1:2" ht="24" customHeight="1">
      <c r="A6" s="68" t="s">
        <v>39</v>
      </c>
      <c r="B6" s="69">
        <f>'[3]Sheet1'!G24</f>
        <v>8.90498476714685</v>
      </c>
    </row>
    <row r="7" spans="1:2" ht="24" customHeight="1">
      <c r="A7" s="68" t="s">
        <v>40</v>
      </c>
      <c r="B7" s="69">
        <f>'[3]Sheet1'!G25</f>
        <v>22.098285282291698</v>
      </c>
    </row>
    <row r="8" spans="1:2" ht="24" customHeight="1">
      <c r="A8" s="68" t="s">
        <v>41</v>
      </c>
      <c r="B8" s="69">
        <f>'[3]Sheet1'!G26</f>
        <v>-22.762010796797604</v>
      </c>
    </row>
    <row r="9" spans="1:2" ht="24" customHeight="1">
      <c r="A9" s="68" t="s">
        <v>42</v>
      </c>
      <c r="B9" s="69">
        <f>'[3]Sheet1'!G27</f>
        <v>3.305973959760977</v>
      </c>
    </row>
    <row r="10" spans="1:2" ht="24" customHeight="1">
      <c r="A10" s="68" t="s">
        <v>43</v>
      </c>
      <c r="B10" s="69">
        <f>'[3]Sheet1'!G28</f>
        <v>9.197017358059089</v>
      </c>
    </row>
    <row r="11" spans="1:2" ht="24" customHeight="1">
      <c r="A11" s="68" t="s">
        <v>44</v>
      </c>
      <c r="B11" s="69">
        <f>'[3]Sheet1'!G29</f>
        <v>-3.325933821009841</v>
      </c>
    </row>
    <row r="12" spans="1:2" ht="24" customHeight="1">
      <c r="A12" s="68" t="s">
        <v>45</v>
      </c>
      <c r="B12" s="69">
        <f>'[3]Sheet1'!G30</f>
        <v>11.431084266010227</v>
      </c>
    </row>
    <row r="13" spans="1:2" ht="24" customHeight="1">
      <c r="A13" s="68" t="s">
        <v>46</v>
      </c>
      <c r="B13" s="69">
        <f>'[3]Sheet1'!G31</f>
        <v>-7.069819772555707</v>
      </c>
    </row>
    <row r="14" spans="1:2" ht="24" customHeight="1">
      <c r="A14" s="68" t="s">
        <v>47</v>
      </c>
      <c r="B14" s="69">
        <f>'[3]Sheet1'!G32</f>
        <v>11.340746021629112</v>
      </c>
    </row>
    <row r="15" spans="1:2" ht="24" customHeight="1">
      <c r="A15" s="68" t="s">
        <v>48</v>
      </c>
      <c r="B15" s="69">
        <f>'[3]Sheet1'!G33</f>
        <v>18.407383100438214</v>
      </c>
    </row>
    <row r="16" spans="1:2" ht="24" customHeight="1">
      <c r="A16" s="70" t="s">
        <v>49</v>
      </c>
      <c r="B16" s="82">
        <f>'[3]Sheet1'!G34</f>
        <v>30.866747760544566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83" customWidth="1"/>
    <col min="2" max="2" width="13.50390625" style="62" customWidth="1"/>
    <col min="3" max="16384" width="8.00390625" style="62" customWidth="1"/>
  </cols>
  <sheetData>
    <row r="1" spans="1:2" s="71" customFormat="1" ht="24.75">
      <c r="A1" s="324" t="s">
        <v>50</v>
      </c>
      <c r="B1" s="324"/>
    </row>
    <row r="2" spans="1:2" s="71" customFormat="1" ht="19.5">
      <c r="A2" s="72"/>
      <c r="B2" s="73"/>
    </row>
    <row r="3" spans="1:2" s="76" customFormat="1" ht="29.25" customHeight="1">
      <c r="A3" s="74" t="s">
        <v>209</v>
      </c>
      <c r="B3" s="75" t="s">
        <v>51</v>
      </c>
    </row>
    <row r="4" spans="1:2" s="77" customFormat="1" ht="29.25" customHeight="1">
      <c r="A4" s="74" t="s">
        <v>52</v>
      </c>
      <c r="B4" s="69">
        <f>'[3]Sheet1'!G38</f>
        <v>8.57294477307109</v>
      </c>
    </row>
    <row r="5" spans="1:2" s="34" customFormat="1" ht="29.25" customHeight="1">
      <c r="A5" s="78" t="s">
        <v>53</v>
      </c>
      <c r="B5" s="69">
        <f>'[3]Sheet1'!G39</f>
        <v>0.3125450216811654</v>
      </c>
    </row>
    <row r="6" spans="1:2" s="34" customFormat="1" ht="29.25" customHeight="1">
      <c r="A6" s="78" t="s">
        <v>54</v>
      </c>
      <c r="B6" s="69">
        <f>'[3]Sheet1'!G40</f>
        <v>10.967660550453594</v>
      </c>
    </row>
    <row r="7" spans="1:2" s="34" customFormat="1" ht="29.25" customHeight="1">
      <c r="A7" s="78" t="s">
        <v>55</v>
      </c>
      <c r="B7" s="69">
        <f>'[3]Sheet1'!G41</f>
        <v>9.191979956631124</v>
      </c>
    </row>
    <row r="8" spans="1:2" s="34" customFormat="1" ht="29.25" customHeight="1">
      <c r="A8" s="78" t="s">
        <v>56</v>
      </c>
      <c r="B8" s="69">
        <f>'[3]Sheet1'!G42</f>
        <v>14.09926513005717</v>
      </c>
    </row>
    <row r="9" spans="1:2" s="34" customFormat="1" ht="29.25" customHeight="1">
      <c r="A9" s="78" t="s">
        <v>57</v>
      </c>
      <c r="B9" s="69">
        <f>'[3]Sheet1'!G43</f>
        <v>20.474265743439357</v>
      </c>
    </row>
    <row r="10" spans="1:2" s="80" customFormat="1" ht="29.25" customHeight="1">
      <c r="A10" s="79" t="s">
        <v>58</v>
      </c>
      <c r="B10" s="69">
        <f>'[3]Sheet1'!G44</f>
        <v>-2.212289148028812</v>
      </c>
    </row>
    <row r="11" spans="1:2" s="80" customFormat="1" ht="29.25" customHeight="1">
      <c r="A11" s="79" t="s">
        <v>59</v>
      </c>
      <c r="B11" s="69">
        <f>'[3]Sheet1'!G45</f>
        <v>7.6023449666987375</v>
      </c>
    </row>
    <row r="12" spans="1:2" s="80" customFormat="1" ht="29.25" customHeight="1">
      <c r="A12" s="79" t="s">
        <v>60</v>
      </c>
      <c r="B12" s="69">
        <f>'[3]Sheet1'!G46</f>
        <v>3.172891489869012</v>
      </c>
    </row>
    <row r="13" spans="1:2" s="80" customFormat="1" ht="29.25" customHeight="1">
      <c r="A13" s="79" t="s">
        <v>61</v>
      </c>
      <c r="B13" s="69">
        <f>'[3]Sheet1'!G47</f>
        <v>7.675332006642832</v>
      </c>
    </row>
    <row r="14" spans="1:2" s="80" customFormat="1" ht="29.25" customHeight="1">
      <c r="A14" s="81" t="s">
        <v>203</v>
      </c>
      <c r="B14" s="82">
        <f>'[3]Sheet1'!G48</f>
        <v>35.590191627817624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92" customWidth="1"/>
    <col min="2" max="2" width="15.50390625" style="62" customWidth="1"/>
    <col min="3" max="16384" width="8.00390625" style="62" customWidth="1"/>
  </cols>
  <sheetData>
    <row r="1" spans="1:2" ht="24.75">
      <c r="A1" s="325" t="s">
        <v>62</v>
      </c>
      <c r="B1" s="325"/>
    </row>
    <row r="2" spans="1:2" ht="19.5">
      <c r="A2" s="84"/>
      <c r="B2" s="85"/>
    </row>
    <row r="3" spans="1:2" s="34" customFormat="1" ht="30.75" customHeight="1">
      <c r="A3" s="2" t="s">
        <v>209</v>
      </c>
      <c r="B3" s="86" t="s">
        <v>51</v>
      </c>
    </row>
    <row r="4" spans="1:3" ht="33.75" customHeight="1">
      <c r="A4" s="87" t="s">
        <v>63</v>
      </c>
      <c r="B4" s="67">
        <f>'[3]Sheet1'!G52</f>
        <v>8.3</v>
      </c>
      <c r="C4" s="88"/>
    </row>
    <row r="5" spans="1:3" ht="33.75" customHeight="1">
      <c r="A5" s="89" t="s">
        <v>64</v>
      </c>
      <c r="B5" s="90">
        <f>'[3]Sheet1'!G53</f>
        <v>23.5</v>
      </c>
      <c r="C5" s="88"/>
    </row>
    <row r="6" spans="1:3" ht="33.75" customHeight="1">
      <c r="A6" s="89" t="s">
        <v>65</v>
      </c>
      <c r="B6" s="90">
        <f>'[3]Sheet1'!G54</f>
        <v>-4.941538461538453</v>
      </c>
      <c r="C6" s="88"/>
    </row>
    <row r="7" spans="1:3" ht="33.75" customHeight="1">
      <c r="A7" s="89" t="s">
        <v>66</v>
      </c>
      <c r="B7" s="90">
        <f>'[3]Sheet1'!G55</f>
        <v>13.2</v>
      </c>
      <c r="C7" s="88"/>
    </row>
    <row r="8" spans="1:3" ht="33.75" customHeight="1">
      <c r="A8" s="89" t="s">
        <v>194</v>
      </c>
      <c r="B8" s="90">
        <f>'[3]Sheet1'!G56</f>
        <v>7.7</v>
      </c>
      <c r="C8" s="88"/>
    </row>
    <row r="9" spans="1:3" ht="33.75" customHeight="1">
      <c r="A9" s="89" t="s">
        <v>67</v>
      </c>
      <c r="B9" s="90">
        <f>'[3]Sheet1'!G57</f>
        <v>9.3</v>
      </c>
      <c r="C9" s="88"/>
    </row>
    <row r="10" spans="1:3" ht="33.75" customHeight="1">
      <c r="A10" s="89" t="s">
        <v>68</v>
      </c>
      <c r="B10" s="90">
        <f>'[3]Sheet1'!G58</f>
        <v>6.241809954751143</v>
      </c>
      <c r="C10" s="88"/>
    </row>
    <row r="11" spans="1:3" ht="33.75" customHeight="1">
      <c r="A11" s="89" t="s">
        <v>69</v>
      </c>
      <c r="B11" s="90">
        <f>'[3]Sheet1'!G59</f>
        <v>15.8</v>
      </c>
      <c r="C11" s="88"/>
    </row>
    <row r="12" spans="1:3" ht="33.75" customHeight="1">
      <c r="A12" s="89" t="s">
        <v>70</v>
      </c>
      <c r="B12" s="90">
        <f>'[3]Sheet1'!G60</f>
        <v>7.5</v>
      </c>
      <c r="C12" s="88"/>
    </row>
    <row r="13" spans="1:3" ht="33.75" customHeight="1">
      <c r="A13" s="89" t="s">
        <v>71</v>
      </c>
      <c r="B13" s="90">
        <f>'[3]Sheet1'!G61</f>
        <v>-3.1</v>
      </c>
      <c r="C13" s="88"/>
    </row>
    <row r="14" spans="1:2" ht="33.75" customHeight="1">
      <c r="A14" s="91" t="s">
        <v>72</v>
      </c>
      <c r="B14" s="90">
        <f>'[3]Sheet1'!G62</f>
        <v>47.4</v>
      </c>
    </row>
    <row r="15" spans="1:2" s="35" customFormat="1" ht="10.5">
      <c r="A15" s="326"/>
      <c r="B15" s="326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A1" sqref="A1:F1"/>
    </sheetView>
  </sheetViews>
  <sheetFormatPr defaultColWidth="7.875" defaultRowHeight="14.25"/>
  <cols>
    <col min="1" max="1" width="20.50390625" style="93" customWidth="1"/>
    <col min="2" max="2" width="12.875" style="93" customWidth="1"/>
    <col min="3" max="3" width="11.25390625" style="93" customWidth="1"/>
    <col min="4" max="4" width="15.125" style="93" customWidth="1"/>
    <col min="5" max="5" width="9.75390625" style="93" customWidth="1"/>
    <col min="6" max="6" width="9.75390625" style="93" bestFit="1" customWidth="1"/>
    <col min="7" max="16384" width="7.875" style="93" customWidth="1"/>
  </cols>
  <sheetData>
    <row r="1" spans="1:6" ht="25.5" customHeight="1">
      <c r="A1" s="327" t="s">
        <v>73</v>
      </c>
      <c r="B1" s="327"/>
      <c r="C1" s="327"/>
      <c r="D1" s="327"/>
      <c r="E1" s="327"/>
      <c r="F1" s="327"/>
    </row>
    <row r="2" spans="1:6" ht="15.75">
      <c r="A2" s="94"/>
      <c r="B2" s="94"/>
      <c r="C2" s="94"/>
      <c r="D2" s="328"/>
      <c r="E2" s="328"/>
      <c r="F2" s="94"/>
    </row>
    <row r="3" spans="1:6" s="27" customFormat="1" ht="28.5" customHeight="1">
      <c r="A3" s="334"/>
      <c r="B3" s="329" t="s">
        <v>19</v>
      </c>
      <c r="C3" s="330"/>
      <c r="D3" s="329" t="s">
        <v>74</v>
      </c>
      <c r="E3" s="330"/>
      <c r="F3" s="29"/>
    </row>
    <row r="4" spans="1:6" s="28" customFormat="1" ht="30" customHeight="1">
      <c r="A4" s="334"/>
      <c r="B4" s="30" t="s">
        <v>75</v>
      </c>
      <c r="C4" s="30" t="s">
        <v>76</v>
      </c>
      <c r="D4" s="30" t="s">
        <v>75</v>
      </c>
      <c r="E4" s="30" t="s">
        <v>76</v>
      </c>
      <c r="F4" s="29"/>
    </row>
    <row r="5" spans="1:7" s="28" customFormat="1" ht="27.75" customHeight="1">
      <c r="A5" s="33" t="s">
        <v>77</v>
      </c>
      <c r="B5" s="95">
        <f>'[5]Sheet1'!$C7</f>
        <v>1767698.3355</v>
      </c>
      <c r="C5" s="96">
        <f>'[5]Sheet1'!$E7</f>
        <v>10.2</v>
      </c>
      <c r="D5" s="97">
        <f>'[5]Sheet1'!$F7</f>
        <v>966523.5846</v>
      </c>
      <c r="E5" s="98">
        <f>'[5]Sheet1'!$H7</f>
        <v>9.2</v>
      </c>
      <c r="F5" s="31"/>
      <c r="G5" s="32"/>
    </row>
    <row r="6" spans="1:8" s="27" customFormat="1" ht="27.75" customHeight="1">
      <c r="A6" s="33" t="s">
        <v>309</v>
      </c>
      <c r="B6" s="95">
        <f>'[5]Sheet1'!$C8</f>
        <v>134908.5674</v>
      </c>
      <c r="C6" s="96">
        <f>'[5]Sheet1'!$E8</f>
        <v>39.2495760145486</v>
      </c>
      <c r="D6" s="97">
        <f>'[5]Sheet1'!$F8</f>
        <v>134908.5674</v>
      </c>
      <c r="E6" s="98">
        <f>'[5]Sheet1'!$H8</f>
        <v>39.2495760145486</v>
      </c>
      <c r="F6" s="31"/>
      <c r="G6" s="32"/>
      <c r="H6" s="28"/>
    </row>
    <row r="7" spans="1:8" s="27" customFormat="1" ht="27.75" customHeight="1">
      <c r="A7" s="33" t="s">
        <v>310</v>
      </c>
      <c r="B7" s="95">
        <f>'[5]Sheet1'!$C9</f>
        <v>649531.5836</v>
      </c>
      <c r="C7" s="96">
        <f>'[5]Sheet1'!$E9</f>
        <v>-1.62844185947053</v>
      </c>
      <c r="D7" s="97">
        <f>'[5]Sheet1'!$F9</f>
        <v>402369.1148</v>
      </c>
      <c r="E7" s="98">
        <f>'[5]Sheet1'!$H9</f>
        <v>-5.90818362250326</v>
      </c>
      <c r="F7" s="31"/>
      <c r="G7" s="32"/>
      <c r="H7" s="28"/>
    </row>
    <row r="8" spans="1:8" s="27" customFormat="1" ht="27.75" customHeight="1">
      <c r="A8" s="33" t="s">
        <v>78</v>
      </c>
      <c r="B8" s="95">
        <f>'[5]Sheet1'!$C10</f>
        <v>61997.0115</v>
      </c>
      <c r="C8" s="96">
        <f>'[5]Sheet1'!$E10</f>
        <v>-0.302567989211329</v>
      </c>
      <c r="D8" s="97">
        <f>'[5]Sheet1'!$F10</f>
        <v>40993.2739</v>
      </c>
      <c r="E8" s="98">
        <f>'[5]Sheet1'!$H10</f>
        <v>4.46465811044154</v>
      </c>
      <c r="F8" s="31"/>
      <c r="G8" s="32"/>
      <c r="H8" s="28"/>
    </row>
    <row r="9" spans="1:8" s="27" customFormat="1" ht="27.75" customHeight="1">
      <c r="A9" s="33" t="s">
        <v>79</v>
      </c>
      <c r="B9" s="95">
        <f>'[5]Sheet1'!$C11</f>
        <v>37136.7468</v>
      </c>
      <c r="C9" s="96">
        <f>'[5]Sheet1'!$E11</f>
        <v>9.49081635204556</v>
      </c>
      <c r="D9" s="97">
        <f>'[5]Sheet1'!$F11</f>
        <v>9689.3437</v>
      </c>
      <c r="E9" s="98">
        <f>'[5]Sheet1'!$H11</f>
        <v>11.0386227197752</v>
      </c>
      <c r="F9" s="31"/>
      <c r="G9" s="32"/>
      <c r="H9" s="28"/>
    </row>
    <row r="10" spans="1:8" s="27" customFormat="1" ht="27.75" customHeight="1">
      <c r="A10" s="33" t="s">
        <v>80</v>
      </c>
      <c r="B10" s="95">
        <f>'[5]Sheet1'!$C12</f>
        <v>123439.242</v>
      </c>
      <c r="C10" s="96">
        <f>'[5]Sheet1'!$E12</f>
        <v>7.94325200211739</v>
      </c>
      <c r="D10" s="97">
        <f>'[5]Sheet1'!$F12</f>
        <v>59099.6258</v>
      </c>
      <c r="E10" s="98">
        <f>'[5]Sheet1'!$H12</f>
        <v>3.77751784105743</v>
      </c>
      <c r="F10" s="31"/>
      <c r="G10" s="32"/>
      <c r="H10" s="28"/>
    </row>
    <row r="11" spans="1:8" s="27" customFormat="1" ht="27.75" customHeight="1">
      <c r="A11" s="33" t="s">
        <v>81</v>
      </c>
      <c r="B11" s="95">
        <f>'[5]Sheet1'!$C13</f>
        <v>92075.739</v>
      </c>
      <c r="C11" s="96">
        <f>'[5]Sheet1'!$E13</f>
        <v>8.02000011527516</v>
      </c>
      <c r="D11" s="97">
        <f>'[5]Sheet1'!$F13</f>
        <v>25627.5642</v>
      </c>
      <c r="E11" s="98">
        <f>'[5]Sheet1'!$H13</f>
        <v>3.62680914002059</v>
      </c>
      <c r="F11" s="31"/>
      <c r="G11" s="32"/>
      <c r="H11" s="28"/>
    </row>
    <row r="12" spans="1:8" s="27" customFormat="1" ht="27.75" customHeight="1">
      <c r="A12" s="33" t="s">
        <v>82</v>
      </c>
      <c r="B12" s="95">
        <f>'[5]Sheet1'!$C14</f>
        <v>121179.7667</v>
      </c>
      <c r="C12" s="96">
        <f>'[5]Sheet1'!$E14</f>
        <v>10.0774603808175</v>
      </c>
      <c r="D12" s="97">
        <f>'[5]Sheet1'!$F14</f>
        <v>31641.7686</v>
      </c>
      <c r="E12" s="98">
        <f>'[5]Sheet1'!$H14</f>
        <v>5.88913550650314</v>
      </c>
      <c r="F12" s="31"/>
      <c r="G12" s="32"/>
      <c r="H12" s="28"/>
    </row>
    <row r="13" spans="1:8" s="27" customFormat="1" ht="27.75" customHeight="1">
      <c r="A13" s="33" t="s">
        <v>83</v>
      </c>
      <c r="B13" s="95">
        <f>'[5]Sheet1'!$C15</f>
        <v>207988.3821</v>
      </c>
      <c r="C13" s="96">
        <f>'[5]Sheet1'!$E15</f>
        <v>15.3049120112731</v>
      </c>
      <c r="D13" s="97">
        <f>'[5]Sheet1'!$F15</f>
        <v>89808.9375</v>
      </c>
      <c r="E13" s="98">
        <f>'[5]Sheet1'!$H15</f>
        <v>18.9769339228934</v>
      </c>
      <c r="F13" s="31"/>
      <c r="G13" s="32"/>
      <c r="H13" s="28"/>
    </row>
    <row r="14" spans="1:8" s="27" customFormat="1" ht="27.75" customHeight="1">
      <c r="A14" s="33" t="s">
        <v>84</v>
      </c>
      <c r="B14" s="95">
        <f>'[5]Sheet1'!$C16</f>
        <v>145460.4186</v>
      </c>
      <c r="C14" s="96">
        <f>'[5]Sheet1'!$E16</f>
        <v>15.9772886888181</v>
      </c>
      <c r="D14" s="97">
        <f>'[5]Sheet1'!$F16</f>
        <v>61681.2934</v>
      </c>
      <c r="E14" s="98">
        <f>'[5]Sheet1'!$H16</f>
        <v>22.2358659707713</v>
      </c>
      <c r="F14" s="31"/>
      <c r="G14" s="32"/>
      <c r="H14" s="28"/>
    </row>
    <row r="15" spans="1:8" s="27" customFormat="1" ht="27.75" customHeight="1">
      <c r="A15" s="33" t="s">
        <v>85</v>
      </c>
      <c r="B15" s="95">
        <f>'[5]Sheet1'!$C17</f>
        <v>110514.776</v>
      </c>
      <c r="C15" s="96">
        <f>'[5]Sheet1'!$E17</f>
        <v>1.70243681244196</v>
      </c>
      <c r="D15" s="97">
        <f>'[5]Sheet1'!$F17</f>
        <v>60787.8137</v>
      </c>
      <c r="E15" s="98">
        <f>'[5]Sheet1'!$H17</f>
        <v>-3.76161821627104</v>
      </c>
      <c r="F15" s="31"/>
      <c r="G15" s="32"/>
      <c r="H15" s="28"/>
    </row>
    <row r="16" spans="1:8" s="27" customFormat="1" ht="27.75" customHeight="1">
      <c r="A16" s="33" t="s">
        <v>86</v>
      </c>
      <c r="B16" s="95">
        <f>'[5]Sheet1'!$C18</f>
        <v>18702.3916</v>
      </c>
      <c r="C16" s="96">
        <f>'[5]Sheet1'!$E18</f>
        <v>8.41091630202698</v>
      </c>
      <c r="D16" s="97">
        <f>'[5]Sheet1'!$F18</f>
        <v>6361.3316</v>
      </c>
      <c r="E16" s="98">
        <f>'[5]Sheet1'!$H18</f>
        <v>14.6303003321294</v>
      </c>
      <c r="F16" s="31"/>
      <c r="G16" s="32"/>
      <c r="H16" s="28"/>
    </row>
    <row r="17" spans="1:8" s="27" customFormat="1" ht="27.75" customHeight="1">
      <c r="A17" s="180" t="s">
        <v>202</v>
      </c>
      <c r="B17" s="233">
        <f>'[5]Sheet1'!$C19</f>
        <v>64763.7102</v>
      </c>
      <c r="C17" s="234" t="str">
        <f>'[5]Sheet1'!$E19</f>
        <v>-</v>
      </c>
      <c r="D17" s="235">
        <f>'[5]Sheet1'!$F19</f>
        <v>43554.95</v>
      </c>
      <c r="E17" s="236" t="str">
        <f>'[5]Sheet1'!$H19</f>
        <v>-</v>
      </c>
      <c r="F17" s="31"/>
      <c r="G17" s="32"/>
      <c r="H17" s="28"/>
    </row>
    <row r="18" spans="1:6" ht="15.75">
      <c r="A18" s="331" t="s">
        <v>311</v>
      </c>
      <c r="B18" s="332"/>
      <c r="C18" s="332"/>
      <c r="D18" s="333"/>
      <c r="E18" s="333"/>
      <c r="F18" s="333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17" sqref="J17"/>
    </sheetView>
  </sheetViews>
  <sheetFormatPr defaultColWidth="8.00390625" defaultRowHeight="14.25"/>
  <cols>
    <col min="1" max="1" width="37.75390625" style="62" customWidth="1"/>
    <col min="2" max="2" width="15.625" style="62" customWidth="1"/>
    <col min="3" max="3" width="7.625" style="62" bestFit="1" customWidth="1"/>
    <col min="4" max="4" width="6.00390625" style="88" bestFit="1" customWidth="1"/>
    <col min="5" max="16384" width="8.00390625" style="62" customWidth="1"/>
  </cols>
  <sheetData>
    <row r="1" spans="1:4" ht="24.75">
      <c r="A1" s="323" t="s">
        <v>22</v>
      </c>
      <c r="B1" s="323"/>
      <c r="C1" s="24"/>
      <c r="D1" s="24"/>
    </row>
    <row r="3" spans="1:2" ht="17.25">
      <c r="A3" s="15"/>
      <c r="B3" s="99"/>
    </row>
    <row r="4" spans="1:4" ht="24.75" customHeight="1">
      <c r="A4" s="100" t="s">
        <v>249</v>
      </c>
      <c r="B4" s="101" t="s">
        <v>76</v>
      </c>
      <c r="D4" s="62"/>
    </row>
    <row r="5" spans="1:2" s="4" customFormat="1" ht="23.25" customHeight="1">
      <c r="A5" s="102" t="s">
        <v>88</v>
      </c>
      <c r="B5" s="103">
        <v>10.5</v>
      </c>
    </row>
    <row r="6" spans="1:2" s="4" customFormat="1" ht="23.25" customHeight="1">
      <c r="A6" s="104" t="s">
        <v>89</v>
      </c>
      <c r="B6" s="103" t="s">
        <v>312</v>
      </c>
    </row>
    <row r="7" spans="1:2" s="4" customFormat="1" ht="23.25" customHeight="1">
      <c r="A7" s="104" t="s">
        <v>90</v>
      </c>
      <c r="B7" s="103">
        <v>-0.6</v>
      </c>
    </row>
    <row r="8" spans="1:2" s="4" customFormat="1" ht="23.25" customHeight="1">
      <c r="A8" s="104" t="s">
        <v>91</v>
      </c>
      <c r="B8" s="103">
        <v>14.2</v>
      </c>
    </row>
    <row r="9" spans="1:2" s="4" customFormat="1" ht="23.25" customHeight="1">
      <c r="A9" s="104" t="s">
        <v>92</v>
      </c>
      <c r="B9" s="103">
        <v>11.3</v>
      </c>
    </row>
    <row r="10" spans="1:2" s="4" customFormat="1" ht="23.25" customHeight="1">
      <c r="A10" s="104" t="s">
        <v>93</v>
      </c>
      <c r="B10" s="103" t="s">
        <v>312</v>
      </c>
    </row>
    <row r="11" spans="1:2" s="4" customFormat="1" ht="23.25" customHeight="1">
      <c r="A11" s="104" t="s">
        <v>94</v>
      </c>
      <c r="B11" s="103">
        <v>52.6</v>
      </c>
    </row>
    <row r="12" spans="1:2" s="4" customFormat="1" ht="23.25" customHeight="1">
      <c r="A12" s="104" t="s">
        <v>95</v>
      </c>
      <c r="B12" s="103">
        <v>9.5</v>
      </c>
    </row>
    <row r="13" spans="1:2" s="4" customFormat="1" ht="23.25" customHeight="1">
      <c r="A13" s="104" t="s">
        <v>96</v>
      </c>
      <c r="B13" s="103" t="s">
        <v>312</v>
      </c>
    </row>
    <row r="14" spans="1:2" s="4" customFormat="1" ht="23.25" customHeight="1">
      <c r="A14" s="104" t="s">
        <v>97</v>
      </c>
      <c r="B14" s="103">
        <v>-11.2</v>
      </c>
    </row>
    <row r="15" spans="1:2" s="4" customFormat="1" ht="23.25" customHeight="1">
      <c r="A15" s="104" t="s">
        <v>98</v>
      </c>
      <c r="B15" s="103">
        <v>18.4</v>
      </c>
    </row>
    <row r="16" spans="1:2" s="4" customFormat="1" ht="23.25" customHeight="1">
      <c r="A16" s="104" t="s">
        <v>99</v>
      </c>
      <c r="B16" s="103">
        <v>4.8</v>
      </c>
    </row>
    <row r="17" spans="1:2" s="4" customFormat="1" ht="23.25" customHeight="1">
      <c r="A17" s="104" t="s">
        <v>100</v>
      </c>
      <c r="B17" s="103" t="s">
        <v>312</v>
      </c>
    </row>
    <row r="18" spans="1:4" s="4" customFormat="1" ht="22.5" customHeight="1">
      <c r="A18" s="104" t="s">
        <v>101</v>
      </c>
      <c r="B18" s="103">
        <v>-20.5</v>
      </c>
      <c r="C18" s="62"/>
      <c r="D18" s="88"/>
    </row>
    <row r="19" spans="1:5" ht="22.5" customHeight="1">
      <c r="A19" s="104" t="s">
        <v>102</v>
      </c>
      <c r="B19" s="103">
        <v>19.8</v>
      </c>
      <c r="E19" s="4"/>
    </row>
    <row r="20" spans="1:5" ht="22.5" customHeight="1">
      <c r="A20" s="104" t="s">
        <v>103</v>
      </c>
      <c r="B20" s="103">
        <v>141.2</v>
      </c>
      <c r="E20" s="4"/>
    </row>
    <row r="21" spans="1:5" ht="22.5" customHeight="1">
      <c r="A21" s="104" t="s">
        <v>104</v>
      </c>
      <c r="B21" s="103">
        <v>28.3</v>
      </c>
      <c r="E21" s="4"/>
    </row>
    <row r="22" spans="1:5" ht="22.5" customHeight="1">
      <c r="A22" s="104" t="s">
        <v>105</v>
      </c>
      <c r="B22" s="103">
        <v>3.6</v>
      </c>
      <c r="E22" s="4"/>
    </row>
    <row r="23" spans="1:5" s="49" customFormat="1" ht="22.5" customHeight="1">
      <c r="A23" s="104" t="s">
        <v>106</v>
      </c>
      <c r="B23" s="103">
        <v>-4.9</v>
      </c>
      <c r="C23" s="62"/>
      <c r="D23" s="88"/>
      <c r="E23" s="4"/>
    </row>
    <row r="24" spans="1:5" s="49" customFormat="1" ht="22.5" customHeight="1">
      <c r="A24" s="104" t="s">
        <v>107</v>
      </c>
      <c r="B24" s="103">
        <v>-7.4</v>
      </c>
      <c r="C24" s="62"/>
      <c r="D24" s="88"/>
      <c r="E24" s="4"/>
    </row>
    <row r="25" spans="1:5" s="49" customFormat="1" ht="22.5" customHeight="1">
      <c r="A25" s="104" t="s">
        <v>108</v>
      </c>
      <c r="B25" s="103">
        <v>0.9</v>
      </c>
      <c r="C25" s="62"/>
      <c r="D25" s="88"/>
      <c r="E25" s="4"/>
    </row>
    <row r="26" spans="1:5" ht="22.5" customHeight="1">
      <c r="A26" s="104" t="s">
        <v>109</v>
      </c>
      <c r="B26" s="103">
        <v>3.6</v>
      </c>
      <c r="E26" s="4"/>
    </row>
    <row r="27" spans="1:5" ht="17.25">
      <c r="A27" s="104" t="s">
        <v>110</v>
      </c>
      <c r="B27" s="103" t="s">
        <v>312</v>
      </c>
      <c r="E27" s="4"/>
    </row>
    <row r="28" spans="1:5" ht="17.25">
      <c r="A28" s="104" t="s">
        <v>111</v>
      </c>
      <c r="B28" s="103">
        <v>-2.6</v>
      </c>
      <c r="E28" s="4"/>
    </row>
    <row r="29" spans="1:5" ht="17.25">
      <c r="A29" s="104" t="s">
        <v>112</v>
      </c>
      <c r="B29" s="103">
        <v>324.5</v>
      </c>
      <c r="E29" s="4"/>
    </row>
    <row r="30" spans="1:5" ht="17.25">
      <c r="A30" s="104" t="s">
        <v>113</v>
      </c>
      <c r="B30" s="103">
        <v>32.1</v>
      </c>
      <c r="E30" s="4"/>
    </row>
    <row r="31" spans="1:5" ht="17.25">
      <c r="A31" s="105" t="s">
        <v>114</v>
      </c>
      <c r="B31" s="106">
        <v>-42.5</v>
      </c>
      <c r="E31" s="4"/>
    </row>
    <row r="32" ht="17.25">
      <c r="A32" s="105" t="s">
        <v>227</v>
      </c>
    </row>
    <row r="33" spans="1:2" ht="17.25">
      <c r="A33" s="105" t="s">
        <v>287</v>
      </c>
      <c r="B33" s="221">
        <v>-43.22087842138765</v>
      </c>
    </row>
    <row r="34" spans="1:2" ht="17.25">
      <c r="A34" s="105" t="s">
        <v>288</v>
      </c>
      <c r="B34" s="221">
        <v>-47.761100002739056</v>
      </c>
    </row>
    <row r="35" spans="1:2" ht="17.25">
      <c r="A35" s="105" t="s">
        <v>289</v>
      </c>
      <c r="B35" s="221">
        <v>15.267857142857139</v>
      </c>
    </row>
    <row r="36" spans="1:2" ht="17.25">
      <c r="A36" s="105" t="s">
        <v>290</v>
      </c>
      <c r="B36" s="221">
        <v>25.246632971499963</v>
      </c>
    </row>
    <row r="37" spans="1:2" ht="17.25">
      <c r="A37" s="105" t="s">
        <v>291</v>
      </c>
      <c r="B37" s="221">
        <v>27.885714285714286</v>
      </c>
    </row>
    <row r="38" spans="1:2" ht="17.25">
      <c r="A38" s="219" t="s">
        <v>292</v>
      </c>
      <c r="B38" s="220">
        <v>29.65764855557694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2020-04-20T03:05:52Z</cp:lastPrinted>
  <dcterms:created xsi:type="dcterms:W3CDTF">2003-01-07T10:46:14Z</dcterms:created>
  <dcterms:modified xsi:type="dcterms:W3CDTF">2022-02-08T06:24:23Z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