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firstSheet="1" activeTab="1"/>
  </bookViews>
  <sheets>
    <sheet name="上图" sheetId="3" state="hidden" r:id="rId1"/>
    <sheet name="出表" sheetId="4" r:id="rId2"/>
    <sheet name="Sheet2" sheetId="2" state="hidden" r:id="rId3"/>
  </sheets>
  <definedNames>
    <definedName name="_xlnm.Print_Area" localSheetId="1">出表!$A$1:$K$86</definedName>
    <definedName name="_xlnm.Print_Titles" localSheetId="1">出表!$1:$2</definedName>
  </definedNames>
  <calcPr calcId="144525"/>
</workbook>
</file>

<file path=xl/sharedStrings.xml><?xml version="1.0" encoding="utf-8"?>
<sst xmlns="http://schemas.openxmlformats.org/spreadsheetml/2006/main" count="48" uniqueCount="24">
  <si>
    <t xml:space="preserve"> 格田明细表</t>
  </si>
  <si>
    <t>格田编号</t>
  </si>
  <si>
    <t>面积(m^2)</t>
  </si>
  <si>
    <t>设计高程(m)</t>
  </si>
  <si>
    <t>挖方面积(m^2)</t>
  </si>
  <si>
    <t>填方面积(m^2)</t>
  </si>
  <si>
    <t>挖方量(m^3)</t>
  </si>
  <si>
    <t>填方量(m^3)</t>
  </si>
  <si>
    <t>挖填差(m^3)</t>
  </si>
  <si>
    <t>调配方向</t>
  </si>
  <si>
    <t>表土剥离面积(m^2)</t>
  </si>
  <si>
    <t>表土剥离V(m^3)</t>
  </si>
  <si>
    <t>2→1</t>
  </si>
  <si>
    <t>5→6</t>
  </si>
  <si>
    <t>11→10</t>
  </si>
  <si>
    <t>29→24</t>
  </si>
  <si>
    <t>31→24/25/26</t>
  </si>
  <si>
    <t>32→26/28</t>
  </si>
  <si>
    <t>58→63</t>
  </si>
  <si>
    <t>72→67</t>
  </si>
  <si>
    <t>条田修筑</t>
  </si>
  <si>
    <t>土方调配</t>
  </si>
  <si>
    <t>表土剥离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</si>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</sst>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6"/>
  <sheetViews>
    <sheetView workbookViewId="0">
      <pane ySplit="2" topLeftCell="A3" activePane="bottomLeft" state="frozen"/>
      <selection/>
      <selection pane="bottomLeft" activeCell="M80" sqref="M80:N80"/>
    </sheetView>
  </sheetViews>
  <sheetFormatPr defaultColWidth="9" defaultRowHeight="14.25"/>
  <cols>
    <col min="1" max="1" width="6.75" customWidth="1"/>
    <col min="2" max="2" width="13.75" customWidth="1"/>
    <col min="4" max="4" width="11.375"/>
    <col min="5" max="5" width="12.875"/>
    <col min="6" max="7" width="11.375"/>
    <col min="8" max="8" width="9.125"/>
    <col min="9" max="9" width="15" customWidth="1"/>
    <col min="10" max="10" width="12.875"/>
    <col min="11" max="11" width="9.875"/>
    <col min="16" max="16" width="12.25" customWidth="1"/>
  </cols>
  <sheetData>
    <row r="1" ht="23.2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8.5" spans="1:11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</row>
    <row r="3" ht="21" customHeight="1" spans="1:16">
      <c r="A3" s="8">
        <v>1</v>
      </c>
      <c r="B3" s="8">
        <v>1122.15</v>
      </c>
      <c r="C3" s="9">
        <v>34.84</v>
      </c>
      <c r="D3" s="8">
        <v>0</v>
      </c>
      <c r="E3" s="8">
        <v>1122.17</v>
      </c>
      <c r="F3" s="8">
        <v>0</v>
      </c>
      <c r="G3" s="8">
        <v>119.9</v>
      </c>
      <c r="H3" s="8">
        <v>-119.9</v>
      </c>
      <c r="I3" s="8"/>
      <c r="J3" s="8">
        <v>0</v>
      </c>
      <c r="K3" s="8">
        <v>0</v>
      </c>
      <c r="P3" s="5" t="str">
        <f t="shared" ref="P3:P66" si="0">IF(H3&gt;0,"挖方区",IF(H3=0,"挖填平衡区","填方区"))</f>
        <v>填方区</v>
      </c>
    </row>
    <row r="4" ht="21" customHeight="1" spans="1:16">
      <c r="A4" s="8">
        <v>2</v>
      </c>
      <c r="B4" s="8">
        <v>2113.05</v>
      </c>
      <c r="C4" s="9">
        <v>34.9</v>
      </c>
      <c r="D4" s="8">
        <v>1338.37</v>
      </c>
      <c r="E4" s="8">
        <v>774.69</v>
      </c>
      <c r="F4" s="8">
        <v>262.6</v>
      </c>
      <c r="G4" s="8">
        <v>142.3</v>
      </c>
      <c r="H4" s="8">
        <v>120.3</v>
      </c>
      <c r="I4" s="8" t="s">
        <v>12</v>
      </c>
      <c r="J4" s="8">
        <v>0</v>
      </c>
      <c r="K4" s="8">
        <v>0</v>
      </c>
      <c r="P4" s="5" t="str">
        <f t="shared" si="0"/>
        <v>挖方区</v>
      </c>
    </row>
    <row r="5" ht="21" customHeight="1" spans="1:16">
      <c r="A5" s="8">
        <v>3</v>
      </c>
      <c r="B5" s="8">
        <v>2079.26</v>
      </c>
      <c r="C5" s="9">
        <v>34.245</v>
      </c>
      <c r="D5" s="8">
        <v>1350.42</v>
      </c>
      <c r="E5" s="8">
        <v>728.85</v>
      </c>
      <c r="F5" s="8">
        <v>161.6</v>
      </c>
      <c r="G5" s="8">
        <v>161.6</v>
      </c>
      <c r="H5" s="8">
        <v>0</v>
      </c>
      <c r="I5" s="8"/>
      <c r="J5" s="8">
        <v>0</v>
      </c>
      <c r="K5" s="8">
        <v>0</v>
      </c>
      <c r="P5" s="5" t="str">
        <f t="shared" si="0"/>
        <v>挖填平衡区</v>
      </c>
    </row>
    <row r="6" ht="21" customHeight="1" spans="1:16">
      <c r="A6" s="8">
        <v>4</v>
      </c>
      <c r="B6" s="8">
        <v>1747.83</v>
      </c>
      <c r="C6" s="9">
        <v>34.203</v>
      </c>
      <c r="D6" s="8">
        <v>1490.05</v>
      </c>
      <c r="E6" s="8">
        <v>258</v>
      </c>
      <c r="F6" s="8">
        <v>211.7</v>
      </c>
      <c r="G6" s="8">
        <v>211.7</v>
      </c>
      <c r="H6" s="8">
        <v>0</v>
      </c>
      <c r="I6" s="8"/>
      <c r="J6" s="8">
        <v>0</v>
      </c>
      <c r="K6" s="8">
        <v>0</v>
      </c>
      <c r="P6" s="5" t="str">
        <f t="shared" si="0"/>
        <v>挖填平衡区</v>
      </c>
    </row>
    <row r="7" ht="21" customHeight="1" spans="1:16">
      <c r="A7" s="8">
        <v>5</v>
      </c>
      <c r="B7" s="8">
        <v>1877.61</v>
      </c>
      <c r="C7" s="9">
        <v>33.35</v>
      </c>
      <c r="D7" s="8">
        <v>1144.76</v>
      </c>
      <c r="E7" s="8">
        <v>732.84</v>
      </c>
      <c r="F7" s="8">
        <v>439</v>
      </c>
      <c r="G7" s="8">
        <v>199.5</v>
      </c>
      <c r="H7" s="8">
        <v>239.5</v>
      </c>
      <c r="I7" s="8" t="s">
        <v>13</v>
      </c>
      <c r="J7" s="8">
        <v>0</v>
      </c>
      <c r="K7" s="8">
        <v>0</v>
      </c>
      <c r="P7" s="5" t="str">
        <f t="shared" si="0"/>
        <v>挖方区</v>
      </c>
    </row>
    <row r="8" ht="21" customHeight="1" spans="1:16">
      <c r="A8" s="8">
        <v>6</v>
      </c>
      <c r="B8" s="8">
        <v>1693.05</v>
      </c>
      <c r="C8" s="9">
        <v>32.9</v>
      </c>
      <c r="D8" s="8">
        <v>0</v>
      </c>
      <c r="E8" s="8">
        <v>1693.05</v>
      </c>
      <c r="F8" s="8">
        <v>0</v>
      </c>
      <c r="G8" s="8">
        <v>216.5</v>
      </c>
      <c r="H8" s="8">
        <v>-216.5</v>
      </c>
      <c r="I8" s="8"/>
      <c r="J8" s="8">
        <v>0</v>
      </c>
      <c r="K8" s="8">
        <v>0</v>
      </c>
      <c r="P8" s="5" t="str">
        <f t="shared" si="0"/>
        <v>填方区</v>
      </c>
    </row>
    <row r="9" ht="21" customHeight="1" spans="1:16">
      <c r="A9" s="8">
        <v>7</v>
      </c>
      <c r="B9" s="8">
        <v>1649.48</v>
      </c>
      <c r="C9" s="9">
        <v>32.856</v>
      </c>
      <c r="D9" s="8">
        <v>893.25</v>
      </c>
      <c r="E9" s="8">
        <v>756.24</v>
      </c>
      <c r="F9" s="8">
        <v>136</v>
      </c>
      <c r="G9" s="8">
        <v>136</v>
      </c>
      <c r="H9" s="8">
        <v>0</v>
      </c>
      <c r="I9" s="8"/>
      <c r="J9" s="8">
        <v>0</v>
      </c>
      <c r="K9" s="8">
        <v>0</v>
      </c>
      <c r="P9" s="5" t="str">
        <f t="shared" si="0"/>
        <v>挖填平衡区</v>
      </c>
    </row>
    <row r="10" ht="21" customHeight="1" spans="1:16">
      <c r="A10" s="8">
        <v>8</v>
      </c>
      <c r="B10" s="8">
        <v>1794.7</v>
      </c>
      <c r="C10" s="9">
        <v>33.214</v>
      </c>
      <c r="D10" s="8">
        <v>1019.8</v>
      </c>
      <c r="E10" s="8">
        <v>775.8</v>
      </c>
      <c r="F10" s="8">
        <v>167.3</v>
      </c>
      <c r="G10" s="8">
        <v>167.3</v>
      </c>
      <c r="H10" s="8">
        <v>0</v>
      </c>
      <c r="I10" s="8"/>
      <c r="J10" s="8">
        <v>0</v>
      </c>
      <c r="K10" s="8">
        <v>0</v>
      </c>
      <c r="P10" s="5" t="str">
        <f t="shared" si="0"/>
        <v>挖填平衡区</v>
      </c>
    </row>
    <row r="11" ht="21" customHeight="1" spans="1:16">
      <c r="A11" s="8">
        <v>9</v>
      </c>
      <c r="B11" s="8">
        <v>1974.48</v>
      </c>
      <c r="C11" s="9">
        <v>33.134</v>
      </c>
      <c r="D11" s="8">
        <v>767.02</v>
      </c>
      <c r="E11" s="8">
        <v>1207.46</v>
      </c>
      <c r="F11" s="8">
        <v>133.6</v>
      </c>
      <c r="G11" s="8">
        <v>133.6</v>
      </c>
      <c r="H11" s="8">
        <v>0</v>
      </c>
      <c r="I11" s="8"/>
      <c r="J11" s="8">
        <v>0</v>
      </c>
      <c r="K11" s="8">
        <v>0</v>
      </c>
      <c r="P11" s="5" t="str">
        <f t="shared" si="0"/>
        <v>挖填平衡区</v>
      </c>
    </row>
    <row r="12" ht="21" customHeight="1" spans="1:16">
      <c r="A12" s="8">
        <v>10</v>
      </c>
      <c r="B12" s="8">
        <v>1908.42</v>
      </c>
      <c r="C12" s="9">
        <v>33.17</v>
      </c>
      <c r="D12" s="8">
        <v>0</v>
      </c>
      <c r="E12" s="8">
        <v>1908.42</v>
      </c>
      <c r="F12" s="8">
        <v>0</v>
      </c>
      <c r="G12" s="8">
        <v>146.9</v>
      </c>
      <c r="H12" s="8">
        <v>-146.9</v>
      </c>
      <c r="I12" s="8"/>
      <c r="J12" s="8">
        <v>0</v>
      </c>
      <c r="K12" s="8">
        <v>0</v>
      </c>
      <c r="P12" s="5" t="str">
        <f t="shared" si="0"/>
        <v>填方区</v>
      </c>
    </row>
    <row r="13" ht="21" customHeight="1" spans="1:16">
      <c r="A13" s="8">
        <v>11</v>
      </c>
      <c r="B13" s="8">
        <v>2212.95</v>
      </c>
      <c r="C13" s="9">
        <v>33.15</v>
      </c>
      <c r="D13" s="8">
        <v>1473.68</v>
      </c>
      <c r="E13" s="8">
        <v>739.43</v>
      </c>
      <c r="F13" s="8">
        <v>247.9</v>
      </c>
      <c r="G13" s="8">
        <v>87.2</v>
      </c>
      <c r="H13" s="8">
        <v>160.7</v>
      </c>
      <c r="I13" s="8" t="s">
        <v>14</v>
      </c>
      <c r="J13" s="8">
        <v>0</v>
      </c>
      <c r="K13" s="8">
        <v>0</v>
      </c>
      <c r="P13" s="5" t="str">
        <f t="shared" si="0"/>
        <v>挖方区</v>
      </c>
    </row>
    <row r="14" ht="21" customHeight="1" spans="1:16">
      <c r="A14" s="8">
        <v>12</v>
      </c>
      <c r="B14" s="8">
        <v>2676.74</v>
      </c>
      <c r="C14" s="9">
        <v>32.955</v>
      </c>
      <c r="D14" s="8">
        <v>1428.98</v>
      </c>
      <c r="E14" s="8">
        <v>1247.73</v>
      </c>
      <c r="F14" s="8">
        <v>227.5</v>
      </c>
      <c r="G14" s="8">
        <v>227.5</v>
      </c>
      <c r="H14" s="8">
        <v>0</v>
      </c>
      <c r="I14" s="8"/>
      <c r="J14" s="8">
        <v>0</v>
      </c>
      <c r="K14" s="8">
        <v>0</v>
      </c>
      <c r="P14" s="5" t="str">
        <f t="shared" si="0"/>
        <v>挖填平衡区</v>
      </c>
    </row>
    <row r="15" ht="21" customHeight="1" spans="1:16">
      <c r="A15" s="8">
        <v>13</v>
      </c>
      <c r="B15" s="8">
        <v>1015.61</v>
      </c>
      <c r="C15" s="9">
        <v>32.771</v>
      </c>
      <c r="D15" s="8">
        <v>529.19</v>
      </c>
      <c r="E15" s="8">
        <v>487.68</v>
      </c>
      <c r="F15" s="8">
        <v>42</v>
      </c>
      <c r="G15" s="8">
        <v>42</v>
      </c>
      <c r="H15" s="8">
        <v>0</v>
      </c>
      <c r="I15" s="8"/>
      <c r="J15" s="8">
        <v>0</v>
      </c>
      <c r="K15" s="8">
        <v>0</v>
      </c>
      <c r="P15" s="5" t="str">
        <f t="shared" si="0"/>
        <v>挖填平衡区</v>
      </c>
    </row>
    <row r="16" ht="21" customHeight="1" spans="1:16">
      <c r="A16" s="8">
        <v>14</v>
      </c>
      <c r="B16" s="8">
        <v>3456.47</v>
      </c>
      <c r="C16" s="9">
        <v>34.836</v>
      </c>
      <c r="D16" s="8">
        <v>1806.17</v>
      </c>
      <c r="E16" s="8">
        <v>1650.3</v>
      </c>
      <c r="F16" s="8">
        <v>845</v>
      </c>
      <c r="G16" s="8">
        <v>845</v>
      </c>
      <c r="H16" s="8">
        <v>0</v>
      </c>
      <c r="I16" s="8"/>
      <c r="J16" s="8">
        <v>0</v>
      </c>
      <c r="K16" s="8">
        <v>0</v>
      </c>
      <c r="P16" s="5" t="str">
        <f t="shared" si="0"/>
        <v>挖填平衡区</v>
      </c>
    </row>
    <row r="17" ht="21" customHeight="1" spans="1:16">
      <c r="A17" s="8">
        <v>15</v>
      </c>
      <c r="B17" s="8">
        <v>3210.04</v>
      </c>
      <c r="C17" s="9">
        <v>34.847</v>
      </c>
      <c r="D17" s="8">
        <v>1719.56</v>
      </c>
      <c r="E17" s="8">
        <v>1490.48</v>
      </c>
      <c r="F17" s="8">
        <v>992.1</v>
      </c>
      <c r="G17" s="8">
        <v>992.1</v>
      </c>
      <c r="H17" s="8">
        <v>0</v>
      </c>
      <c r="I17" s="8"/>
      <c r="J17" s="8">
        <v>3210.04</v>
      </c>
      <c r="K17" s="8">
        <v>963</v>
      </c>
      <c r="P17" s="5" t="str">
        <f t="shared" si="0"/>
        <v>挖填平衡区</v>
      </c>
    </row>
    <row r="18" ht="21" customHeight="1" spans="1:16">
      <c r="A18" s="8">
        <v>16</v>
      </c>
      <c r="B18" s="8">
        <v>2680.64</v>
      </c>
      <c r="C18" s="9">
        <v>35.161</v>
      </c>
      <c r="D18" s="8">
        <v>1485.97</v>
      </c>
      <c r="E18" s="8">
        <v>1194.69</v>
      </c>
      <c r="F18" s="8">
        <v>1025.3</v>
      </c>
      <c r="G18" s="8">
        <v>1025.3</v>
      </c>
      <c r="H18" s="8">
        <v>0</v>
      </c>
      <c r="I18" s="8"/>
      <c r="J18" s="8">
        <v>2680.64</v>
      </c>
      <c r="K18" s="8">
        <v>804.2</v>
      </c>
      <c r="P18" s="5" t="str">
        <f t="shared" si="0"/>
        <v>挖填平衡区</v>
      </c>
    </row>
    <row r="19" ht="21" customHeight="1" spans="1:16">
      <c r="A19" s="8">
        <v>17</v>
      </c>
      <c r="B19" s="8">
        <v>2457.13</v>
      </c>
      <c r="C19" s="9">
        <v>35.193</v>
      </c>
      <c r="D19" s="8">
        <v>1344.05</v>
      </c>
      <c r="E19" s="8">
        <v>1113.09</v>
      </c>
      <c r="F19" s="8">
        <v>898.1</v>
      </c>
      <c r="G19" s="8">
        <v>898.1</v>
      </c>
      <c r="H19" s="8">
        <v>0</v>
      </c>
      <c r="I19" s="8"/>
      <c r="J19" s="8">
        <v>2457.13</v>
      </c>
      <c r="K19" s="8">
        <v>737.1</v>
      </c>
      <c r="P19" s="5" t="str">
        <f t="shared" si="0"/>
        <v>挖填平衡区</v>
      </c>
    </row>
    <row r="20" ht="21" customHeight="1" spans="1:16">
      <c r="A20" s="8">
        <v>18</v>
      </c>
      <c r="B20" s="8">
        <v>2188.48</v>
      </c>
      <c r="C20" s="9">
        <v>34.969</v>
      </c>
      <c r="D20" s="8">
        <v>1187.33</v>
      </c>
      <c r="E20" s="8">
        <v>1001.18</v>
      </c>
      <c r="F20" s="8">
        <v>525</v>
      </c>
      <c r="G20" s="8">
        <v>525</v>
      </c>
      <c r="H20" s="8">
        <v>0</v>
      </c>
      <c r="I20" s="8"/>
      <c r="J20" s="8">
        <v>0</v>
      </c>
      <c r="K20" s="8">
        <v>0</v>
      </c>
      <c r="P20" s="5" t="str">
        <f t="shared" si="0"/>
        <v>挖填平衡区</v>
      </c>
    </row>
    <row r="21" ht="21" customHeight="1" spans="1:16">
      <c r="A21" s="8">
        <v>19</v>
      </c>
      <c r="B21" s="8">
        <v>1894.71</v>
      </c>
      <c r="C21" s="9">
        <v>34.367</v>
      </c>
      <c r="D21" s="8">
        <v>738.05</v>
      </c>
      <c r="E21" s="8">
        <v>1156.67</v>
      </c>
      <c r="F21" s="8">
        <v>231.1</v>
      </c>
      <c r="G21" s="8">
        <v>231.1</v>
      </c>
      <c r="H21" s="8">
        <v>0</v>
      </c>
      <c r="I21" s="8"/>
      <c r="J21" s="8">
        <v>0</v>
      </c>
      <c r="K21" s="8">
        <v>0</v>
      </c>
      <c r="P21" s="5" t="str">
        <f t="shared" si="0"/>
        <v>挖填平衡区</v>
      </c>
    </row>
    <row r="22" ht="21" customHeight="1" spans="1:16">
      <c r="A22" s="8">
        <v>20</v>
      </c>
      <c r="B22" s="8">
        <v>2056.49</v>
      </c>
      <c r="C22" s="9">
        <v>34.301</v>
      </c>
      <c r="D22" s="8">
        <v>1004.94</v>
      </c>
      <c r="E22" s="8">
        <v>1051.54</v>
      </c>
      <c r="F22" s="8">
        <v>128.6</v>
      </c>
      <c r="G22" s="8">
        <v>128.6</v>
      </c>
      <c r="H22" s="8">
        <v>0</v>
      </c>
      <c r="I22" s="8"/>
      <c r="J22" s="8">
        <v>0</v>
      </c>
      <c r="K22" s="8">
        <v>0</v>
      </c>
      <c r="P22" s="5" t="str">
        <f t="shared" si="0"/>
        <v>挖填平衡区</v>
      </c>
    </row>
    <row r="23" ht="21" customHeight="1" spans="1:16">
      <c r="A23" s="8">
        <v>21</v>
      </c>
      <c r="B23" s="8">
        <v>1819.51</v>
      </c>
      <c r="C23" s="9">
        <v>33.966</v>
      </c>
      <c r="D23" s="8">
        <v>1308.65</v>
      </c>
      <c r="E23" s="8">
        <v>510.91</v>
      </c>
      <c r="F23" s="8">
        <v>51.6</v>
      </c>
      <c r="G23" s="8">
        <v>51.6</v>
      </c>
      <c r="H23" s="8">
        <v>0</v>
      </c>
      <c r="I23" s="8"/>
      <c r="J23" s="8">
        <v>0</v>
      </c>
      <c r="K23" s="8">
        <v>0</v>
      </c>
      <c r="P23" s="5" t="str">
        <f t="shared" si="0"/>
        <v>挖填平衡区</v>
      </c>
    </row>
    <row r="24" ht="21" customHeight="1" spans="1:16">
      <c r="A24" s="8">
        <v>22</v>
      </c>
      <c r="B24" s="8">
        <v>3128.28</v>
      </c>
      <c r="C24" s="9">
        <v>33.4</v>
      </c>
      <c r="D24" s="8">
        <v>1502.55</v>
      </c>
      <c r="E24" s="8">
        <v>1625.75</v>
      </c>
      <c r="F24" s="8">
        <v>500.9</v>
      </c>
      <c r="G24" s="8">
        <v>452.9</v>
      </c>
      <c r="H24" s="8">
        <v>48</v>
      </c>
      <c r="I24" s="8"/>
      <c r="J24" s="8">
        <v>0</v>
      </c>
      <c r="K24" s="8">
        <v>0</v>
      </c>
      <c r="P24" s="5" t="str">
        <f t="shared" si="0"/>
        <v>挖方区</v>
      </c>
    </row>
    <row r="25" ht="21" customHeight="1" spans="1:16">
      <c r="A25" s="8">
        <v>23</v>
      </c>
      <c r="B25" s="8">
        <v>2486.79</v>
      </c>
      <c r="C25" s="9">
        <v>32.756</v>
      </c>
      <c r="D25" s="8">
        <v>1642.94</v>
      </c>
      <c r="E25" s="8">
        <v>848.86</v>
      </c>
      <c r="F25" s="8">
        <v>221.5</v>
      </c>
      <c r="G25" s="8">
        <v>221.5</v>
      </c>
      <c r="H25" s="8">
        <v>0</v>
      </c>
      <c r="I25" s="8"/>
      <c r="J25" s="8">
        <v>0</v>
      </c>
      <c r="K25" s="8">
        <v>0</v>
      </c>
      <c r="P25" s="5" t="str">
        <f t="shared" si="0"/>
        <v>挖填平衡区</v>
      </c>
    </row>
    <row r="26" ht="21" customHeight="1" spans="1:16">
      <c r="A26" s="8">
        <v>24</v>
      </c>
      <c r="B26" s="8">
        <v>2360.7</v>
      </c>
      <c r="C26" s="9">
        <v>34</v>
      </c>
      <c r="D26" s="8">
        <v>79.78</v>
      </c>
      <c r="E26" s="8">
        <v>2280.92</v>
      </c>
      <c r="F26" s="8">
        <v>0.5</v>
      </c>
      <c r="G26" s="8">
        <v>559.5</v>
      </c>
      <c r="H26" s="8">
        <v>-559</v>
      </c>
      <c r="I26" s="8"/>
      <c r="J26" s="8">
        <v>0</v>
      </c>
      <c r="K26" s="8">
        <v>0</v>
      </c>
      <c r="P26" s="5" t="str">
        <f t="shared" si="0"/>
        <v>填方区</v>
      </c>
    </row>
    <row r="27" ht="21" customHeight="1" spans="1:16">
      <c r="A27" s="8">
        <v>25</v>
      </c>
      <c r="B27" s="8">
        <v>2393.93</v>
      </c>
      <c r="C27" s="9">
        <v>33.25</v>
      </c>
      <c r="D27" s="8">
        <v>1241.07</v>
      </c>
      <c r="E27" s="8">
        <v>1152.87</v>
      </c>
      <c r="F27" s="8">
        <v>203.5</v>
      </c>
      <c r="G27" s="8">
        <v>241.9</v>
      </c>
      <c r="H27" s="8">
        <v>-38.4</v>
      </c>
      <c r="I27" s="8"/>
      <c r="J27" s="8">
        <v>0</v>
      </c>
      <c r="K27" s="8">
        <v>0</v>
      </c>
      <c r="P27" s="5" t="str">
        <f t="shared" si="0"/>
        <v>填方区</v>
      </c>
    </row>
    <row r="28" ht="21" customHeight="1" spans="1:16">
      <c r="A28" s="8">
        <v>26</v>
      </c>
      <c r="B28" s="8">
        <v>2298.5</v>
      </c>
      <c r="C28" s="9">
        <v>33</v>
      </c>
      <c r="D28" s="8">
        <v>100.19</v>
      </c>
      <c r="E28" s="8">
        <v>2198.34</v>
      </c>
      <c r="F28" s="8">
        <v>3.9</v>
      </c>
      <c r="G28" s="8">
        <v>681.4</v>
      </c>
      <c r="H28" s="8">
        <v>-677.5</v>
      </c>
      <c r="I28" s="8"/>
      <c r="J28" s="8">
        <v>0</v>
      </c>
      <c r="K28" s="8">
        <v>0</v>
      </c>
      <c r="P28" s="5" t="str">
        <f t="shared" si="0"/>
        <v>填方区</v>
      </c>
    </row>
    <row r="29" ht="21" customHeight="1" spans="1:16">
      <c r="A29" s="8">
        <v>27</v>
      </c>
      <c r="B29" s="8">
        <v>1329.34</v>
      </c>
      <c r="C29" s="9">
        <v>32.521</v>
      </c>
      <c r="D29" s="8">
        <v>902.28</v>
      </c>
      <c r="E29" s="8">
        <v>427.07</v>
      </c>
      <c r="F29" s="8">
        <v>3.1</v>
      </c>
      <c r="G29" s="8">
        <v>3.1</v>
      </c>
      <c r="H29" s="8">
        <v>0</v>
      </c>
      <c r="I29" s="8"/>
      <c r="J29" s="8">
        <v>0</v>
      </c>
      <c r="K29" s="8">
        <v>0</v>
      </c>
      <c r="P29" s="5" t="str">
        <f t="shared" si="0"/>
        <v>挖填平衡区</v>
      </c>
    </row>
    <row r="30" ht="21" customHeight="1" spans="1:16">
      <c r="A30" s="8">
        <v>28</v>
      </c>
      <c r="B30" s="8">
        <v>2519.79</v>
      </c>
      <c r="C30" s="9">
        <v>34</v>
      </c>
      <c r="D30" s="8">
        <v>471.22</v>
      </c>
      <c r="E30" s="8">
        <v>2048.55</v>
      </c>
      <c r="F30" s="8">
        <v>125.7</v>
      </c>
      <c r="G30" s="8">
        <v>339</v>
      </c>
      <c r="H30" s="8">
        <v>-213.3</v>
      </c>
      <c r="I30" s="8"/>
      <c r="J30" s="8">
        <v>0</v>
      </c>
      <c r="K30" s="8">
        <v>0</v>
      </c>
      <c r="P30" s="5" t="str">
        <f t="shared" si="0"/>
        <v>填方区</v>
      </c>
    </row>
    <row r="31" ht="21" customHeight="1" spans="1:16">
      <c r="A31" s="8">
        <v>29</v>
      </c>
      <c r="B31" s="8">
        <v>2318.12</v>
      </c>
      <c r="C31" s="9">
        <v>33.25</v>
      </c>
      <c r="D31" s="8">
        <v>1939.76</v>
      </c>
      <c r="E31" s="8">
        <v>378.35</v>
      </c>
      <c r="F31" s="8">
        <v>426.8</v>
      </c>
      <c r="G31" s="8">
        <v>24.8</v>
      </c>
      <c r="H31" s="8">
        <v>402</v>
      </c>
      <c r="I31" s="8" t="s">
        <v>15</v>
      </c>
      <c r="J31" s="8">
        <v>0</v>
      </c>
      <c r="K31" s="8">
        <v>0</v>
      </c>
      <c r="P31" s="5" t="str">
        <f t="shared" si="0"/>
        <v>挖方区</v>
      </c>
    </row>
    <row r="32" ht="21" customHeight="1" spans="1:16">
      <c r="A32" s="8">
        <v>30</v>
      </c>
      <c r="B32" s="8">
        <v>2231.25</v>
      </c>
      <c r="C32" s="9">
        <v>33.022</v>
      </c>
      <c r="D32" s="8">
        <v>1325.04</v>
      </c>
      <c r="E32" s="8">
        <v>906.21</v>
      </c>
      <c r="F32" s="8">
        <v>101.3</v>
      </c>
      <c r="G32" s="8">
        <v>101.3</v>
      </c>
      <c r="H32" s="8">
        <v>0</v>
      </c>
      <c r="I32" s="8"/>
      <c r="J32" s="8">
        <v>0</v>
      </c>
      <c r="K32" s="8">
        <v>0</v>
      </c>
      <c r="P32" s="5" t="str">
        <f t="shared" si="0"/>
        <v>挖填平衡区</v>
      </c>
    </row>
    <row r="33" ht="21" customHeight="1" spans="1:16">
      <c r="A33" s="8">
        <v>31</v>
      </c>
      <c r="B33" s="8">
        <v>1817.61</v>
      </c>
      <c r="C33" s="9">
        <v>32.5</v>
      </c>
      <c r="D33" s="8">
        <v>1588.22</v>
      </c>
      <c r="E33" s="8">
        <v>223.97</v>
      </c>
      <c r="F33" s="8">
        <v>369</v>
      </c>
      <c r="G33" s="8">
        <v>3.3</v>
      </c>
      <c r="H33" s="8">
        <v>365.7</v>
      </c>
      <c r="I33" s="8" t="s">
        <v>16</v>
      </c>
      <c r="J33" s="8">
        <v>0</v>
      </c>
      <c r="K33" s="8">
        <v>0</v>
      </c>
      <c r="P33" s="5" t="str">
        <f t="shared" si="0"/>
        <v>挖方区</v>
      </c>
    </row>
    <row r="34" ht="21" customHeight="1" spans="1:16">
      <c r="A34" s="8">
        <v>32</v>
      </c>
      <c r="B34" s="8">
        <v>2318.69</v>
      </c>
      <c r="C34" s="9">
        <v>33.95</v>
      </c>
      <c r="D34" s="8">
        <v>1808.29</v>
      </c>
      <c r="E34" s="8">
        <v>510.43</v>
      </c>
      <c r="F34" s="8">
        <v>890.1</v>
      </c>
      <c r="G34" s="8">
        <v>111.8</v>
      </c>
      <c r="H34" s="8">
        <v>778.3</v>
      </c>
      <c r="I34" s="8" t="s">
        <v>17</v>
      </c>
      <c r="J34" s="8">
        <v>2318.69</v>
      </c>
      <c r="K34" s="8">
        <v>695.6</v>
      </c>
      <c r="P34" s="5" t="str">
        <f t="shared" si="0"/>
        <v>挖方区</v>
      </c>
    </row>
    <row r="35" ht="21" customHeight="1" spans="1:16">
      <c r="A35" s="8">
        <v>33</v>
      </c>
      <c r="B35" s="8">
        <v>2036.59</v>
      </c>
      <c r="C35" s="9">
        <v>33.247</v>
      </c>
      <c r="D35" s="8">
        <v>1092.94</v>
      </c>
      <c r="E35" s="8">
        <v>943.64</v>
      </c>
      <c r="F35" s="8">
        <v>64.7</v>
      </c>
      <c r="G35" s="8">
        <v>64.7</v>
      </c>
      <c r="H35" s="8">
        <v>0</v>
      </c>
      <c r="I35" s="8"/>
      <c r="J35" s="8">
        <v>0</v>
      </c>
      <c r="K35" s="8">
        <v>0</v>
      </c>
      <c r="P35" s="5" t="str">
        <f t="shared" si="0"/>
        <v>挖填平衡区</v>
      </c>
    </row>
    <row r="36" ht="21" customHeight="1" spans="1:16">
      <c r="A36" s="8">
        <v>34</v>
      </c>
      <c r="B36" s="8">
        <v>1904.09</v>
      </c>
      <c r="C36" s="9">
        <v>32.993</v>
      </c>
      <c r="D36" s="8">
        <v>986.58</v>
      </c>
      <c r="E36" s="8">
        <v>917.53</v>
      </c>
      <c r="F36" s="8">
        <v>74.8</v>
      </c>
      <c r="G36" s="8">
        <v>74.8</v>
      </c>
      <c r="H36" s="8">
        <v>0</v>
      </c>
      <c r="I36" s="8"/>
      <c r="J36" s="8">
        <v>0</v>
      </c>
      <c r="K36" s="8">
        <v>0</v>
      </c>
      <c r="P36" s="5" t="str">
        <f t="shared" si="0"/>
        <v>挖填平衡区</v>
      </c>
    </row>
    <row r="37" ht="21" customHeight="1" spans="1:16">
      <c r="A37" s="8">
        <v>35</v>
      </c>
      <c r="B37" s="8">
        <v>1848.19</v>
      </c>
      <c r="C37" s="9">
        <v>32.468</v>
      </c>
      <c r="D37" s="8">
        <v>612.68</v>
      </c>
      <c r="E37" s="8">
        <v>1235.52</v>
      </c>
      <c r="F37" s="8">
        <v>195.8</v>
      </c>
      <c r="G37" s="8">
        <v>195.8</v>
      </c>
      <c r="H37" s="8">
        <v>0</v>
      </c>
      <c r="I37" s="8"/>
      <c r="J37" s="8">
        <v>0</v>
      </c>
      <c r="K37" s="8">
        <v>0</v>
      </c>
      <c r="P37" s="5" t="str">
        <f t="shared" si="0"/>
        <v>挖填平衡区</v>
      </c>
    </row>
    <row r="38" ht="21" customHeight="1" spans="1:16">
      <c r="A38" s="8">
        <v>36</v>
      </c>
      <c r="B38" s="8">
        <v>2111.03</v>
      </c>
      <c r="C38" s="9">
        <v>33.046</v>
      </c>
      <c r="D38" s="8">
        <v>1255.39</v>
      </c>
      <c r="E38" s="8">
        <v>855.64</v>
      </c>
      <c r="F38" s="8">
        <v>72.7</v>
      </c>
      <c r="G38" s="8">
        <v>72.7</v>
      </c>
      <c r="H38" s="8">
        <v>0</v>
      </c>
      <c r="I38" s="8"/>
      <c r="J38" s="8">
        <v>0</v>
      </c>
      <c r="K38" s="8">
        <v>0</v>
      </c>
      <c r="P38" s="5" t="str">
        <f t="shared" si="0"/>
        <v>挖填平衡区</v>
      </c>
    </row>
    <row r="39" ht="21" customHeight="1" spans="1:16">
      <c r="A39" s="8">
        <v>37</v>
      </c>
      <c r="B39" s="8">
        <v>1944.06</v>
      </c>
      <c r="C39" s="9">
        <v>32.634</v>
      </c>
      <c r="D39" s="8">
        <v>876.07</v>
      </c>
      <c r="E39" s="8">
        <v>1068.02</v>
      </c>
      <c r="F39" s="8">
        <v>192.3</v>
      </c>
      <c r="G39" s="8">
        <v>192.3</v>
      </c>
      <c r="H39" s="8">
        <v>0</v>
      </c>
      <c r="I39" s="8"/>
      <c r="J39" s="8">
        <v>0</v>
      </c>
      <c r="K39" s="8">
        <v>0</v>
      </c>
      <c r="P39" s="5" t="str">
        <f t="shared" si="0"/>
        <v>挖填平衡区</v>
      </c>
    </row>
    <row r="40" ht="21" customHeight="1" spans="1:16">
      <c r="A40" s="8">
        <v>38</v>
      </c>
      <c r="B40" s="8">
        <v>1766.65</v>
      </c>
      <c r="C40" s="9">
        <v>32.26</v>
      </c>
      <c r="D40" s="8">
        <v>310.61</v>
      </c>
      <c r="E40" s="8">
        <v>1456.02</v>
      </c>
      <c r="F40" s="8">
        <v>41.1</v>
      </c>
      <c r="G40" s="8">
        <v>41.1</v>
      </c>
      <c r="H40" s="8">
        <v>0</v>
      </c>
      <c r="I40" s="8"/>
      <c r="J40" s="8">
        <v>0</v>
      </c>
      <c r="K40" s="8">
        <v>0</v>
      </c>
      <c r="P40" s="5" t="str">
        <f t="shared" si="0"/>
        <v>挖填平衡区</v>
      </c>
    </row>
    <row r="41" ht="21" customHeight="1" spans="1:16">
      <c r="A41" s="8">
        <v>39</v>
      </c>
      <c r="B41" s="8">
        <v>1980.02</v>
      </c>
      <c r="C41" s="9">
        <v>32.75</v>
      </c>
      <c r="D41" s="8">
        <v>1098.63</v>
      </c>
      <c r="E41" s="8">
        <v>881.38</v>
      </c>
      <c r="F41" s="8">
        <v>119.4</v>
      </c>
      <c r="G41" s="8">
        <v>119.4</v>
      </c>
      <c r="H41" s="8">
        <v>0</v>
      </c>
      <c r="I41" s="8"/>
      <c r="J41" s="8">
        <v>0</v>
      </c>
      <c r="K41" s="8">
        <v>0</v>
      </c>
      <c r="P41" s="5" t="str">
        <f t="shared" si="0"/>
        <v>挖填平衡区</v>
      </c>
    </row>
    <row r="42" ht="21" customHeight="1" spans="1:16">
      <c r="A42" s="8">
        <v>40</v>
      </c>
      <c r="B42" s="8">
        <v>1845.4</v>
      </c>
      <c r="C42" s="9">
        <v>32.331</v>
      </c>
      <c r="D42" s="8">
        <v>878.37</v>
      </c>
      <c r="E42" s="8">
        <v>967.04</v>
      </c>
      <c r="F42" s="8">
        <v>24.5</v>
      </c>
      <c r="G42" s="8">
        <v>24.5</v>
      </c>
      <c r="H42" s="8">
        <v>0</v>
      </c>
      <c r="I42" s="8"/>
      <c r="J42" s="8">
        <v>0</v>
      </c>
      <c r="K42" s="8">
        <v>0</v>
      </c>
      <c r="P42" s="5" t="str">
        <f t="shared" si="0"/>
        <v>挖填平衡区</v>
      </c>
    </row>
    <row r="43" ht="21" customHeight="1" spans="1:16">
      <c r="A43" s="8">
        <v>41</v>
      </c>
      <c r="B43" s="8">
        <v>1789.45</v>
      </c>
      <c r="C43" s="9">
        <v>32.171</v>
      </c>
      <c r="D43" s="8">
        <v>1311.8</v>
      </c>
      <c r="E43" s="8">
        <v>477.62</v>
      </c>
      <c r="F43" s="8">
        <v>45.1</v>
      </c>
      <c r="G43" s="8">
        <v>45.1</v>
      </c>
      <c r="H43" s="8">
        <v>0</v>
      </c>
      <c r="I43" s="8"/>
      <c r="J43" s="8">
        <v>0</v>
      </c>
      <c r="K43" s="8">
        <v>0</v>
      </c>
      <c r="P43" s="5" t="str">
        <f t="shared" si="0"/>
        <v>挖填平衡区</v>
      </c>
    </row>
    <row r="44" ht="21" customHeight="1" spans="1:16">
      <c r="A44" s="8">
        <v>42</v>
      </c>
      <c r="B44" s="8">
        <v>1748.5</v>
      </c>
      <c r="C44" s="9">
        <v>32.649</v>
      </c>
      <c r="D44" s="8">
        <v>667.67</v>
      </c>
      <c r="E44" s="8">
        <v>1080.86</v>
      </c>
      <c r="F44" s="8">
        <v>57.6</v>
      </c>
      <c r="G44" s="8">
        <v>57.6</v>
      </c>
      <c r="H44" s="8">
        <v>0</v>
      </c>
      <c r="I44" s="8"/>
      <c r="J44" s="8">
        <v>0</v>
      </c>
      <c r="K44" s="8">
        <v>0</v>
      </c>
      <c r="P44" s="5" t="str">
        <f t="shared" si="0"/>
        <v>挖填平衡区</v>
      </c>
    </row>
    <row r="45" ht="21" customHeight="1" spans="1:16">
      <c r="A45" s="8">
        <v>43</v>
      </c>
      <c r="B45" s="8">
        <v>1845.91</v>
      </c>
      <c r="C45" s="9">
        <v>32.346</v>
      </c>
      <c r="D45" s="8">
        <v>645.6</v>
      </c>
      <c r="E45" s="8">
        <v>1200.31</v>
      </c>
      <c r="F45" s="8">
        <v>53.1</v>
      </c>
      <c r="G45" s="8">
        <v>53.1</v>
      </c>
      <c r="H45" s="8">
        <v>0</v>
      </c>
      <c r="I45" s="8"/>
      <c r="J45" s="8">
        <v>0</v>
      </c>
      <c r="K45" s="8">
        <v>0</v>
      </c>
      <c r="P45" s="5" t="str">
        <f t="shared" si="0"/>
        <v>挖填平衡区</v>
      </c>
    </row>
    <row r="46" ht="21" customHeight="1" spans="1:16">
      <c r="A46" s="8">
        <v>44</v>
      </c>
      <c r="B46" s="8">
        <v>2152.18</v>
      </c>
      <c r="C46" s="9">
        <v>31.972</v>
      </c>
      <c r="D46" s="8">
        <v>1118.99</v>
      </c>
      <c r="E46" s="8">
        <v>1033.64</v>
      </c>
      <c r="F46" s="8">
        <v>145</v>
      </c>
      <c r="G46" s="8">
        <v>145</v>
      </c>
      <c r="H46" s="8">
        <v>0</v>
      </c>
      <c r="I46" s="8"/>
      <c r="J46" s="8">
        <v>0</v>
      </c>
      <c r="K46" s="8">
        <v>0</v>
      </c>
      <c r="P46" s="5" t="str">
        <f t="shared" si="0"/>
        <v>挖填平衡区</v>
      </c>
    </row>
    <row r="47" ht="21" customHeight="1" spans="1:16">
      <c r="A47" s="8">
        <v>45</v>
      </c>
      <c r="B47" s="8">
        <v>1584.98</v>
      </c>
      <c r="C47" s="9">
        <v>32.588</v>
      </c>
      <c r="D47" s="8">
        <v>779.92</v>
      </c>
      <c r="E47" s="8">
        <v>805.06</v>
      </c>
      <c r="F47" s="8">
        <v>145.6</v>
      </c>
      <c r="G47" s="8">
        <v>145.6</v>
      </c>
      <c r="H47" s="8">
        <v>0</v>
      </c>
      <c r="I47" s="8"/>
      <c r="J47" s="8">
        <v>0</v>
      </c>
      <c r="K47" s="8">
        <v>0</v>
      </c>
      <c r="P47" s="5" t="str">
        <f t="shared" si="0"/>
        <v>挖填平衡区</v>
      </c>
    </row>
    <row r="48" ht="21" customHeight="1" spans="1:16">
      <c r="A48" s="8">
        <v>46</v>
      </c>
      <c r="B48" s="8">
        <v>1588.17</v>
      </c>
      <c r="C48" s="9">
        <v>32.22</v>
      </c>
      <c r="D48" s="8">
        <v>875.8</v>
      </c>
      <c r="E48" s="8">
        <v>712.38</v>
      </c>
      <c r="F48" s="8">
        <v>105.1</v>
      </c>
      <c r="G48" s="8">
        <v>105.1</v>
      </c>
      <c r="H48" s="8">
        <v>0</v>
      </c>
      <c r="I48" s="8"/>
      <c r="J48" s="8">
        <v>0</v>
      </c>
      <c r="K48" s="8">
        <v>0</v>
      </c>
      <c r="P48" s="5" t="str">
        <f t="shared" si="0"/>
        <v>挖填平衡区</v>
      </c>
    </row>
    <row r="49" ht="21" customHeight="1" spans="1:16">
      <c r="A49" s="8">
        <v>47</v>
      </c>
      <c r="B49" s="8">
        <v>2271.53</v>
      </c>
      <c r="C49" s="9">
        <v>31.869</v>
      </c>
      <c r="D49" s="8">
        <v>1358.85</v>
      </c>
      <c r="E49" s="8">
        <v>912.67</v>
      </c>
      <c r="F49" s="8">
        <v>152.1</v>
      </c>
      <c r="G49" s="8">
        <v>152.1</v>
      </c>
      <c r="H49" s="8">
        <v>0</v>
      </c>
      <c r="I49" s="8"/>
      <c r="J49" s="8">
        <v>0</v>
      </c>
      <c r="K49" s="8">
        <v>0</v>
      </c>
      <c r="P49" s="5" t="str">
        <f t="shared" si="0"/>
        <v>挖填平衡区</v>
      </c>
    </row>
    <row r="50" ht="21" customHeight="1" spans="1:16">
      <c r="A50" s="8">
        <v>48</v>
      </c>
      <c r="B50" s="8">
        <v>1584.78</v>
      </c>
      <c r="C50" s="9">
        <v>32.264</v>
      </c>
      <c r="D50" s="8">
        <v>640.22</v>
      </c>
      <c r="E50" s="8">
        <v>944.57</v>
      </c>
      <c r="F50" s="8">
        <v>120.5</v>
      </c>
      <c r="G50" s="8">
        <v>120.5</v>
      </c>
      <c r="H50" s="8">
        <v>0</v>
      </c>
      <c r="I50" s="8"/>
      <c r="J50" s="8">
        <v>0</v>
      </c>
      <c r="K50" s="8">
        <v>0</v>
      </c>
      <c r="P50" s="5" t="str">
        <f t="shared" si="0"/>
        <v>挖填平衡区</v>
      </c>
    </row>
    <row r="51" ht="21" customHeight="1" spans="1:16">
      <c r="A51" s="8">
        <v>49</v>
      </c>
      <c r="B51" s="8">
        <v>1513.94</v>
      </c>
      <c r="C51" s="9">
        <v>31.855</v>
      </c>
      <c r="D51" s="8">
        <v>1040.58</v>
      </c>
      <c r="E51" s="8">
        <v>473.31</v>
      </c>
      <c r="F51" s="8">
        <v>59.6</v>
      </c>
      <c r="G51" s="8">
        <v>59.6</v>
      </c>
      <c r="H51" s="8">
        <v>0</v>
      </c>
      <c r="I51" s="8"/>
      <c r="J51" s="8">
        <v>0</v>
      </c>
      <c r="K51" s="8">
        <v>0</v>
      </c>
      <c r="P51" s="5" t="str">
        <f t="shared" si="0"/>
        <v>挖填平衡区</v>
      </c>
    </row>
    <row r="52" ht="21" customHeight="1" spans="1:16">
      <c r="A52" s="8">
        <v>50</v>
      </c>
      <c r="B52" s="8">
        <v>1508.7</v>
      </c>
      <c r="C52" s="9">
        <v>31.78</v>
      </c>
      <c r="D52" s="8">
        <v>517.87</v>
      </c>
      <c r="E52" s="8">
        <v>990.81</v>
      </c>
      <c r="F52" s="8">
        <v>43.7</v>
      </c>
      <c r="G52" s="8">
        <v>43.7</v>
      </c>
      <c r="H52" s="8">
        <v>0</v>
      </c>
      <c r="I52" s="8"/>
      <c r="J52" s="8">
        <v>0</v>
      </c>
      <c r="K52" s="8">
        <v>0</v>
      </c>
      <c r="P52" s="5" t="str">
        <f t="shared" si="0"/>
        <v>挖填平衡区</v>
      </c>
    </row>
    <row r="53" ht="21" customHeight="1" spans="1:16">
      <c r="A53" s="8">
        <v>51</v>
      </c>
      <c r="B53" s="8">
        <v>1528.77</v>
      </c>
      <c r="C53" s="9">
        <v>31.951</v>
      </c>
      <c r="D53" s="8">
        <v>801.89</v>
      </c>
      <c r="E53" s="8">
        <v>726.86</v>
      </c>
      <c r="F53" s="8">
        <v>115.1</v>
      </c>
      <c r="G53" s="8">
        <v>115.1</v>
      </c>
      <c r="H53" s="8">
        <v>0</v>
      </c>
      <c r="I53" s="8"/>
      <c r="J53" s="8">
        <v>0</v>
      </c>
      <c r="K53" s="8">
        <v>0</v>
      </c>
      <c r="P53" s="5" t="str">
        <f t="shared" si="0"/>
        <v>挖填平衡区</v>
      </c>
    </row>
    <row r="54" ht="21" customHeight="1" spans="1:16">
      <c r="A54" s="8">
        <v>52</v>
      </c>
      <c r="B54" s="8">
        <v>1391.41</v>
      </c>
      <c r="C54" s="9">
        <v>31.48</v>
      </c>
      <c r="D54" s="8">
        <v>1142.96</v>
      </c>
      <c r="E54" s="8">
        <v>248.45</v>
      </c>
      <c r="F54" s="8">
        <v>22.1</v>
      </c>
      <c r="G54" s="8">
        <v>22.1</v>
      </c>
      <c r="H54" s="8">
        <v>0</v>
      </c>
      <c r="I54" s="8"/>
      <c r="J54" s="8">
        <v>0</v>
      </c>
      <c r="K54" s="8">
        <v>0</v>
      </c>
      <c r="P54" s="5" t="str">
        <f t="shared" si="0"/>
        <v>挖填平衡区</v>
      </c>
    </row>
    <row r="55" ht="21" customHeight="1" spans="1:16">
      <c r="A55" s="8">
        <v>53</v>
      </c>
      <c r="B55" s="8">
        <v>1176.13</v>
      </c>
      <c r="C55" s="9">
        <v>31.406</v>
      </c>
      <c r="D55" s="8">
        <v>841.65</v>
      </c>
      <c r="E55" s="8">
        <v>334.51</v>
      </c>
      <c r="F55" s="8">
        <v>59.5</v>
      </c>
      <c r="G55" s="8">
        <v>59.5</v>
      </c>
      <c r="H55" s="8">
        <v>0</v>
      </c>
      <c r="I55" s="8"/>
      <c r="J55" s="8">
        <v>0</v>
      </c>
      <c r="K55" s="8">
        <v>0</v>
      </c>
      <c r="P55" s="5" t="str">
        <f t="shared" si="0"/>
        <v>挖填平衡区</v>
      </c>
    </row>
    <row r="56" ht="21" customHeight="1" spans="1:16">
      <c r="A56" s="8">
        <v>54</v>
      </c>
      <c r="B56" s="8">
        <v>3404.69</v>
      </c>
      <c r="C56" s="9">
        <v>34.516</v>
      </c>
      <c r="D56" s="8">
        <v>1932.03</v>
      </c>
      <c r="E56" s="8">
        <v>1472.68</v>
      </c>
      <c r="F56" s="8">
        <v>929.8</v>
      </c>
      <c r="G56" s="8">
        <v>929.8</v>
      </c>
      <c r="H56" s="8">
        <v>0</v>
      </c>
      <c r="I56" s="8"/>
      <c r="J56" s="8">
        <v>0</v>
      </c>
      <c r="K56" s="8">
        <v>0</v>
      </c>
      <c r="P56" s="5" t="str">
        <f t="shared" si="0"/>
        <v>挖填平衡区</v>
      </c>
    </row>
    <row r="57" ht="21" customHeight="1" spans="1:16">
      <c r="A57" s="8">
        <v>55</v>
      </c>
      <c r="B57" s="8">
        <v>3631.4</v>
      </c>
      <c r="C57" s="9">
        <v>33.061</v>
      </c>
      <c r="D57" s="8">
        <v>1662.74</v>
      </c>
      <c r="E57" s="8">
        <v>1968.71</v>
      </c>
      <c r="F57" s="8">
        <v>1239.4</v>
      </c>
      <c r="G57" s="8">
        <v>1239.4</v>
      </c>
      <c r="H57" s="8">
        <v>0</v>
      </c>
      <c r="I57" s="8"/>
      <c r="J57" s="8">
        <v>3631.4</v>
      </c>
      <c r="K57" s="8">
        <v>1089.4</v>
      </c>
      <c r="P57" s="5" t="str">
        <f t="shared" si="0"/>
        <v>挖填平衡区</v>
      </c>
    </row>
    <row r="58" ht="21" customHeight="1" spans="1:16">
      <c r="A58" s="8">
        <v>56</v>
      </c>
      <c r="B58" s="8">
        <v>3717.77</v>
      </c>
      <c r="C58" s="9">
        <v>31.75</v>
      </c>
      <c r="D58" s="8">
        <v>1045.75</v>
      </c>
      <c r="E58" s="8">
        <v>2671.96</v>
      </c>
      <c r="F58" s="8">
        <v>587.4</v>
      </c>
      <c r="G58" s="8">
        <v>587.4</v>
      </c>
      <c r="H58" s="8">
        <v>0</v>
      </c>
      <c r="I58" s="8"/>
      <c r="J58" s="8">
        <v>0</v>
      </c>
      <c r="K58" s="8">
        <v>0</v>
      </c>
      <c r="P58" s="5" t="str">
        <f t="shared" si="0"/>
        <v>挖填平衡区</v>
      </c>
    </row>
    <row r="59" ht="21" customHeight="1" spans="1:16">
      <c r="A59" s="8">
        <v>57</v>
      </c>
      <c r="B59" s="8">
        <v>1695.45</v>
      </c>
      <c r="C59" s="9">
        <v>33.871</v>
      </c>
      <c r="D59" s="8">
        <v>825.78</v>
      </c>
      <c r="E59" s="8">
        <v>869.65</v>
      </c>
      <c r="F59" s="8">
        <v>254.4</v>
      </c>
      <c r="G59" s="8">
        <v>254.4</v>
      </c>
      <c r="H59" s="8">
        <v>0</v>
      </c>
      <c r="I59" s="8"/>
      <c r="J59" s="8">
        <v>0</v>
      </c>
      <c r="K59" s="8">
        <v>0</v>
      </c>
      <c r="P59" s="5" t="str">
        <f t="shared" si="0"/>
        <v>挖填平衡区</v>
      </c>
    </row>
    <row r="60" ht="21" customHeight="1" spans="1:16">
      <c r="A60" s="8">
        <v>58</v>
      </c>
      <c r="B60" s="8">
        <v>1851.86</v>
      </c>
      <c r="C60" s="9">
        <v>31.8</v>
      </c>
      <c r="D60" s="8">
        <v>1111.4</v>
      </c>
      <c r="E60" s="8">
        <v>740.48</v>
      </c>
      <c r="F60" s="8">
        <v>813</v>
      </c>
      <c r="G60" s="8">
        <v>105.4</v>
      </c>
      <c r="H60" s="8">
        <v>707.6</v>
      </c>
      <c r="I60" s="8" t="s">
        <v>18</v>
      </c>
      <c r="J60" s="8">
        <v>1851.86</v>
      </c>
      <c r="K60" s="8">
        <v>555.6</v>
      </c>
      <c r="P60" s="5" t="str">
        <f t="shared" si="0"/>
        <v>挖方区</v>
      </c>
    </row>
    <row r="61" ht="21" customHeight="1" spans="1:16">
      <c r="A61" s="8">
        <v>59</v>
      </c>
      <c r="B61" s="8">
        <v>1940.79</v>
      </c>
      <c r="C61" s="9">
        <v>31.367</v>
      </c>
      <c r="D61" s="8">
        <v>695.86</v>
      </c>
      <c r="E61" s="8">
        <v>1244.92</v>
      </c>
      <c r="F61" s="8">
        <v>69.9</v>
      </c>
      <c r="G61" s="8">
        <v>69.9</v>
      </c>
      <c r="H61" s="8">
        <v>0</v>
      </c>
      <c r="I61" s="8"/>
      <c r="J61" s="8">
        <v>0</v>
      </c>
      <c r="K61" s="8">
        <v>0</v>
      </c>
      <c r="P61" s="5" t="str">
        <f t="shared" si="0"/>
        <v>挖填平衡区</v>
      </c>
    </row>
    <row r="62" ht="21" customHeight="1" spans="1:16">
      <c r="A62" s="8">
        <v>60</v>
      </c>
      <c r="B62" s="8">
        <v>1595.69</v>
      </c>
      <c r="C62" s="9">
        <v>31.139</v>
      </c>
      <c r="D62" s="8">
        <v>937.51</v>
      </c>
      <c r="E62" s="8">
        <v>658.19</v>
      </c>
      <c r="F62" s="8">
        <v>83.3</v>
      </c>
      <c r="G62" s="8">
        <v>83.3</v>
      </c>
      <c r="H62" s="8">
        <v>0</v>
      </c>
      <c r="I62" s="8"/>
      <c r="J62" s="8">
        <v>0</v>
      </c>
      <c r="K62" s="8">
        <v>0</v>
      </c>
      <c r="P62" s="5" t="str">
        <f t="shared" si="0"/>
        <v>挖填平衡区</v>
      </c>
    </row>
    <row r="63" ht="21" customHeight="1" spans="1:16">
      <c r="A63" s="8">
        <v>61</v>
      </c>
      <c r="B63" s="8">
        <v>1439.25</v>
      </c>
      <c r="C63" s="9">
        <v>30.792</v>
      </c>
      <c r="D63" s="8">
        <v>582.51</v>
      </c>
      <c r="E63" s="8">
        <v>856.71</v>
      </c>
      <c r="F63" s="8">
        <v>65.9</v>
      </c>
      <c r="G63" s="8">
        <v>65.9</v>
      </c>
      <c r="H63" s="8">
        <v>0</v>
      </c>
      <c r="I63" s="8"/>
      <c r="J63" s="8">
        <v>0</v>
      </c>
      <c r="K63" s="8">
        <v>0</v>
      </c>
      <c r="P63" s="5" t="str">
        <f t="shared" si="0"/>
        <v>挖填平衡区</v>
      </c>
    </row>
    <row r="64" ht="21" customHeight="1" spans="1:16">
      <c r="A64" s="8">
        <v>62</v>
      </c>
      <c r="B64" s="8">
        <v>2253.36</v>
      </c>
      <c r="C64" s="9">
        <v>33.011</v>
      </c>
      <c r="D64" s="8">
        <v>1204.53</v>
      </c>
      <c r="E64" s="8">
        <v>1048.84</v>
      </c>
      <c r="F64" s="8">
        <v>690.6</v>
      </c>
      <c r="G64" s="8">
        <v>690.6</v>
      </c>
      <c r="H64" s="8">
        <v>0</v>
      </c>
      <c r="I64" s="8"/>
      <c r="J64" s="8">
        <v>2253.36</v>
      </c>
      <c r="K64" s="8">
        <v>676</v>
      </c>
      <c r="P64" s="5" t="str">
        <f t="shared" si="0"/>
        <v>挖填平衡区</v>
      </c>
    </row>
    <row r="65" ht="21" customHeight="1" spans="1:16">
      <c r="A65" s="8">
        <v>63</v>
      </c>
      <c r="B65" s="8">
        <v>1955.49</v>
      </c>
      <c r="C65" s="9">
        <v>31.75</v>
      </c>
      <c r="D65" s="8">
        <v>25.93</v>
      </c>
      <c r="E65" s="8">
        <v>1929.58</v>
      </c>
      <c r="F65" s="8">
        <v>1.6</v>
      </c>
      <c r="G65" s="8">
        <v>713.1</v>
      </c>
      <c r="H65" s="8">
        <v>-711.5</v>
      </c>
      <c r="I65" s="8"/>
      <c r="J65" s="8">
        <v>1955.49</v>
      </c>
      <c r="K65" s="8">
        <v>586.6</v>
      </c>
      <c r="P65" s="5" t="str">
        <f t="shared" si="0"/>
        <v>填方区</v>
      </c>
    </row>
    <row r="66" ht="21" customHeight="1" spans="1:16">
      <c r="A66" s="8">
        <v>64</v>
      </c>
      <c r="B66" s="8">
        <v>1975.67</v>
      </c>
      <c r="C66" s="9">
        <v>31.105</v>
      </c>
      <c r="D66" s="8">
        <v>1235.88</v>
      </c>
      <c r="E66" s="8">
        <v>739.8</v>
      </c>
      <c r="F66" s="8">
        <v>102.4</v>
      </c>
      <c r="G66" s="8">
        <v>102.4</v>
      </c>
      <c r="H66" s="8">
        <v>0</v>
      </c>
      <c r="I66" s="8"/>
      <c r="J66" s="8">
        <v>0</v>
      </c>
      <c r="K66" s="8">
        <v>0</v>
      </c>
      <c r="P66" s="5" t="str">
        <f t="shared" si="0"/>
        <v>挖填平衡区</v>
      </c>
    </row>
    <row r="67" ht="21" customHeight="1" spans="1:16">
      <c r="A67" s="8">
        <v>65</v>
      </c>
      <c r="B67" s="8">
        <v>1650.38</v>
      </c>
      <c r="C67" s="9">
        <v>30.795</v>
      </c>
      <c r="D67" s="8">
        <v>686.55</v>
      </c>
      <c r="E67" s="8">
        <v>963.83</v>
      </c>
      <c r="F67" s="8">
        <v>93.4</v>
      </c>
      <c r="G67" s="8">
        <v>93.4</v>
      </c>
      <c r="H67" s="8">
        <v>0</v>
      </c>
      <c r="I67" s="8"/>
      <c r="J67" s="8">
        <v>0</v>
      </c>
      <c r="K67" s="8">
        <v>0</v>
      </c>
      <c r="P67" s="5" t="str">
        <f t="shared" ref="P67:P85" si="1">IF(H67&gt;0,"挖方区",IF(H67=0,"挖填平衡区","填方区"))</f>
        <v>挖填平衡区</v>
      </c>
    </row>
    <row r="68" ht="21" customHeight="1" spans="1:16">
      <c r="A68" s="8">
        <v>66</v>
      </c>
      <c r="B68" s="8">
        <v>1624.26</v>
      </c>
      <c r="C68" s="9">
        <v>30.619</v>
      </c>
      <c r="D68" s="8">
        <v>525.41</v>
      </c>
      <c r="E68" s="8">
        <v>1098.87</v>
      </c>
      <c r="F68" s="8">
        <v>26.4</v>
      </c>
      <c r="G68" s="8">
        <v>26.4</v>
      </c>
      <c r="H68" s="8">
        <v>0</v>
      </c>
      <c r="I68" s="8"/>
      <c r="J68" s="8">
        <v>0</v>
      </c>
      <c r="K68" s="8">
        <v>0</v>
      </c>
      <c r="P68" s="5" t="str">
        <f t="shared" si="1"/>
        <v>挖填平衡区</v>
      </c>
    </row>
    <row r="69" ht="21" customHeight="1" spans="1:16">
      <c r="A69" s="8">
        <v>67</v>
      </c>
      <c r="B69" s="8">
        <v>2074.34</v>
      </c>
      <c r="C69" s="9">
        <v>32.5</v>
      </c>
      <c r="D69" s="8">
        <v>711.57</v>
      </c>
      <c r="E69" s="8">
        <v>1362.79</v>
      </c>
      <c r="F69" s="8">
        <v>519.1</v>
      </c>
      <c r="G69" s="8">
        <v>847.2</v>
      </c>
      <c r="H69" s="8">
        <v>-328.1</v>
      </c>
      <c r="I69" s="8"/>
      <c r="J69" s="8">
        <v>2074.34</v>
      </c>
      <c r="K69" s="8">
        <v>622.3</v>
      </c>
      <c r="P69" s="5" t="str">
        <f t="shared" si="1"/>
        <v>填方区</v>
      </c>
    </row>
    <row r="70" ht="21" customHeight="1" spans="1:16">
      <c r="A70" s="8">
        <v>68</v>
      </c>
      <c r="B70" s="8">
        <v>1839.86</v>
      </c>
      <c r="C70" s="9">
        <v>31.262</v>
      </c>
      <c r="D70" s="8">
        <v>927</v>
      </c>
      <c r="E70" s="8">
        <v>912.86</v>
      </c>
      <c r="F70" s="8">
        <v>107.3</v>
      </c>
      <c r="G70" s="8">
        <v>107.3</v>
      </c>
      <c r="H70" s="8">
        <v>0</v>
      </c>
      <c r="I70" s="8"/>
      <c r="J70" s="8">
        <v>0</v>
      </c>
      <c r="K70" s="8">
        <v>0</v>
      </c>
      <c r="P70" s="5" t="str">
        <f t="shared" si="1"/>
        <v>挖填平衡区</v>
      </c>
    </row>
    <row r="71" ht="21" customHeight="1" spans="1:16">
      <c r="A71" s="8">
        <v>69</v>
      </c>
      <c r="B71" s="8">
        <v>1873.16</v>
      </c>
      <c r="C71" s="9">
        <v>30.717</v>
      </c>
      <c r="D71" s="8">
        <v>937.18</v>
      </c>
      <c r="E71" s="8">
        <v>935.96</v>
      </c>
      <c r="F71" s="8">
        <v>40.3</v>
      </c>
      <c r="G71" s="8">
        <v>40.3</v>
      </c>
      <c r="H71" s="8">
        <v>0</v>
      </c>
      <c r="I71" s="8"/>
      <c r="J71" s="8">
        <v>0</v>
      </c>
      <c r="K71" s="8">
        <v>0</v>
      </c>
      <c r="P71" s="5" t="str">
        <f t="shared" si="1"/>
        <v>挖填平衡区</v>
      </c>
    </row>
    <row r="72" ht="21" customHeight="1" spans="1:16">
      <c r="A72" s="8">
        <v>70</v>
      </c>
      <c r="B72" s="8">
        <v>1658.47</v>
      </c>
      <c r="C72" s="9">
        <v>30.628</v>
      </c>
      <c r="D72" s="8">
        <v>966.44</v>
      </c>
      <c r="E72" s="8">
        <v>691.99</v>
      </c>
      <c r="F72" s="8">
        <v>18.6</v>
      </c>
      <c r="G72" s="8">
        <v>18.6</v>
      </c>
      <c r="H72" s="8">
        <v>0</v>
      </c>
      <c r="I72" s="8"/>
      <c r="J72" s="8">
        <v>0</v>
      </c>
      <c r="K72" s="8">
        <v>0</v>
      </c>
      <c r="P72" s="5" t="str">
        <f t="shared" si="1"/>
        <v>挖填平衡区</v>
      </c>
    </row>
    <row r="73" ht="21" customHeight="1" spans="1:16">
      <c r="A73" s="8">
        <v>71</v>
      </c>
      <c r="B73" s="8">
        <v>2135.47</v>
      </c>
      <c r="C73" s="9">
        <v>30.613</v>
      </c>
      <c r="D73" s="8">
        <v>692.59</v>
      </c>
      <c r="E73" s="8">
        <v>1444.48</v>
      </c>
      <c r="F73" s="8">
        <v>62.1</v>
      </c>
      <c r="G73" s="8">
        <v>62.1</v>
      </c>
      <c r="H73" s="8">
        <v>0</v>
      </c>
      <c r="I73" s="8"/>
      <c r="J73" s="8">
        <v>0</v>
      </c>
      <c r="K73" s="8">
        <v>0</v>
      </c>
      <c r="P73" s="5" t="str">
        <f t="shared" si="1"/>
        <v>挖填平衡区</v>
      </c>
    </row>
    <row r="74" ht="21" customHeight="1" spans="1:16">
      <c r="A74" s="8">
        <v>72</v>
      </c>
      <c r="B74" s="8">
        <v>1975.29</v>
      </c>
      <c r="C74" s="9">
        <v>32.45</v>
      </c>
      <c r="D74" s="8">
        <v>1233.04</v>
      </c>
      <c r="E74" s="8">
        <v>742.26</v>
      </c>
      <c r="F74" s="8">
        <v>847</v>
      </c>
      <c r="G74" s="8">
        <v>539.5</v>
      </c>
      <c r="H74" s="8">
        <v>307.5</v>
      </c>
      <c r="I74" s="8" t="s">
        <v>19</v>
      </c>
      <c r="J74" s="8">
        <v>1975.29</v>
      </c>
      <c r="K74" s="8">
        <v>592.6</v>
      </c>
      <c r="P74" s="5" t="str">
        <f t="shared" si="1"/>
        <v>挖方区</v>
      </c>
    </row>
    <row r="75" ht="21" customHeight="1" spans="1:16">
      <c r="A75" s="8">
        <v>73</v>
      </c>
      <c r="B75" s="8">
        <v>1732.74</v>
      </c>
      <c r="C75" s="9">
        <v>31.008</v>
      </c>
      <c r="D75" s="8">
        <v>444.19</v>
      </c>
      <c r="E75" s="8">
        <v>1288.57</v>
      </c>
      <c r="F75" s="8">
        <v>35.1</v>
      </c>
      <c r="G75" s="8">
        <v>35.1</v>
      </c>
      <c r="H75" s="8">
        <v>0</v>
      </c>
      <c r="I75" s="8"/>
      <c r="J75" s="8">
        <v>0</v>
      </c>
      <c r="K75" s="8">
        <v>0</v>
      </c>
      <c r="P75" s="5" t="str">
        <f t="shared" si="1"/>
        <v>挖填平衡区</v>
      </c>
    </row>
    <row r="76" ht="21" customHeight="1" spans="1:16">
      <c r="A76" s="8">
        <v>74</v>
      </c>
      <c r="B76" s="8">
        <v>1738.62</v>
      </c>
      <c r="C76" s="9">
        <v>30.787</v>
      </c>
      <c r="D76" s="8">
        <v>998.02</v>
      </c>
      <c r="E76" s="8">
        <v>740.61</v>
      </c>
      <c r="F76" s="8">
        <v>44</v>
      </c>
      <c r="G76" s="8">
        <v>44</v>
      </c>
      <c r="H76" s="8">
        <v>0</v>
      </c>
      <c r="I76" s="8"/>
      <c r="J76" s="8">
        <v>0</v>
      </c>
      <c r="K76" s="8">
        <v>0</v>
      </c>
      <c r="P76" s="5" t="str">
        <f t="shared" si="1"/>
        <v>挖填平衡区</v>
      </c>
    </row>
    <row r="77" ht="21" customHeight="1" spans="1:16">
      <c r="A77" s="8">
        <v>75</v>
      </c>
      <c r="B77" s="8">
        <v>1679.99</v>
      </c>
      <c r="C77" s="9">
        <v>30.774</v>
      </c>
      <c r="D77" s="8">
        <v>817.48</v>
      </c>
      <c r="E77" s="8">
        <v>862.77</v>
      </c>
      <c r="F77" s="8">
        <v>105.9</v>
      </c>
      <c r="G77" s="8">
        <v>105.9</v>
      </c>
      <c r="H77" s="8">
        <v>0</v>
      </c>
      <c r="I77" s="8"/>
      <c r="J77" s="8">
        <v>0</v>
      </c>
      <c r="K77" s="8">
        <v>0</v>
      </c>
      <c r="P77" s="5" t="str">
        <f t="shared" si="1"/>
        <v>挖填平衡区</v>
      </c>
    </row>
    <row r="78" ht="21" customHeight="1" spans="1:16">
      <c r="A78" s="8">
        <v>76</v>
      </c>
      <c r="B78" s="8">
        <v>1740.24</v>
      </c>
      <c r="C78" s="9">
        <v>31.99</v>
      </c>
      <c r="D78" s="8">
        <v>888.27</v>
      </c>
      <c r="E78" s="8">
        <v>851.95</v>
      </c>
      <c r="F78" s="8">
        <v>224.2</v>
      </c>
      <c r="G78" s="8">
        <v>224.2</v>
      </c>
      <c r="H78" s="8">
        <v>0</v>
      </c>
      <c r="I78" s="8"/>
      <c r="J78" s="8">
        <v>0</v>
      </c>
      <c r="K78" s="8">
        <v>0</v>
      </c>
      <c r="P78" s="5" t="str">
        <f t="shared" si="1"/>
        <v>挖填平衡区</v>
      </c>
    </row>
    <row r="79" ht="21" customHeight="1" spans="1:16">
      <c r="A79" s="8">
        <v>77</v>
      </c>
      <c r="B79" s="8">
        <v>1546.79</v>
      </c>
      <c r="C79" s="9">
        <v>31.259</v>
      </c>
      <c r="D79" s="8">
        <v>499.52</v>
      </c>
      <c r="E79" s="8">
        <v>1047.28</v>
      </c>
      <c r="F79" s="8">
        <v>155</v>
      </c>
      <c r="G79" s="8">
        <v>155</v>
      </c>
      <c r="H79" s="8">
        <v>0</v>
      </c>
      <c r="I79" s="8"/>
      <c r="J79" s="8">
        <v>0</v>
      </c>
      <c r="K79" s="8">
        <v>0</v>
      </c>
      <c r="L79" t="s">
        <v>20</v>
      </c>
      <c r="M79">
        <f>G86-M80</f>
        <v>17643.5</v>
      </c>
      <c r="P79" s="5" t="str">
        <f t="shared" si="1"/>
        <v>挖填平衡区</v>
      </c>
    </row>
    <row r="80" ht="21" customHeight="1" spans="1:16">
      <c r="A80" s="8">
        <v>78</v>
      </c>
      <c r="B80" s="8">
        <v>1520.08</v>
      </c>
      <c r="C80" s="9">
        <v>30.797</v>
      </c>
      <c r="D80" s="8">
        <v>811.75</v>
      </c>
      <c r="E80" s="8">
        <v>708.32</v>
      </c>
      <c r="F80" s="8">
        <v>46.3</v>
      </c>
      <c r="G80" s="8">
        <v>46.3</v>
      </c>
      <c r="H80" s="8">
        <v>0</v>
      </c>
      <c r="I80" s="8"/>
      <c r="J80" s="8">
        <v>0</v>
      </c>
      <c r="K80" s="8">
        <v>0</v>
      </c>
      <c r="L80" t="s">
        <v>21</v>
      </c>
      <c r="M80">
        <f>-(H69+H65+H30+H28+H26+H27+H12+H8+H3)</f>
        <v>3011.1</v>
      </c>
      <c r="P80" s="5" t="str">
        <f t="shared" si="1"/>
        <v>挖填平衡区</v>
      </c>
    </row>
    <row r="81" ht="21" customHeight="1" spans="1:16">
      <c r="A81" s="8">
        <v>79</v>
      </c>
      <c r="B81" s="8">
        <v>1686.15</v>
      </c>
      <c r="C81" s="9">
        <v>30.609</v>
      </c>
      <c r="D81" s="8">
        <v>549.68</v>
      </c>
      <c r="E81" s="8">
        <v>1136.45</v>
      </c>
      <c r="F81" s="8">
        <v>63.6</v>
      </c>
      <c r="G81" s="8">
        <v>63.6</v>
      </c>
      <c r="H81" s="8">
        <v>0</v>
      </c>
      <c r="I81" s="8"/>
      <c r="J81" s="8">
        <v>0</v>
      </c>
      <c r="K81" s="8">
        <v>0</v>
      </c>
      <c r="L81" t="s">
        <v>22</v>
      </c>
      <c r="M81">
        <f>K86</f>
        <v>7322.4</v>
      </c>
      <c r="P81" s="5" t="str">
        <f t="shared" si="1"/>
        <v>挖填平衡区</v>
      </c>
    </row>
    <row r="82" ht="21" customHeight="1" spans="1:16">
      <c r="A82" s="8">
        <v>80</v>
      </c>
      <c r="B82" s="8">
        <v>4516.85</v>
      </c>
      <c r="C82" s="9">
        <v>31.784</v>
      </c>
      <c r="D82" s="8">
        <v>2737.12</v>
      </c>
      <c r="E82" s="8">
        <v>1779.69</v>
      </c>
      <c r="F82" s="8">
        <v>1201.4</v>
      </c>
      <c r="G82" s="8">
        <v>1201.4</v>
      </c>
      <c r="H82" s="8">
        <v>0</v>
      </c>
      <c r="I82" s="8"/>
      <c r="J82" s="8">
        <v>0</v>
      </c>
      <c r="K82" s="8">
        <v>0</v>
      </c>
      <c r="P82" s="5" t="str">
        <f t="shared" si="1"/>
        <v>挖填平衡区</v>
      </c>
    </row>
    <row r="83" ht="21" customHeight="1" spans="1:16">
      <c r="A83" s="8">
        <v>81</v>
      </c>
      <c r="B83" s="8">
        <v>3603.29</v>
      </c>
      <c r="C83" s="9">
        <v>31.03</v>
      </c>
      <c r="D83" s="8">
        <v>1698.07</v>
      </c>
      <c r="E83" s="8">
        <v>1905.21</v>
      </c>
      <c r="F83" s="8">
        <v>718.3</v>
      </c>
      <c r="G83" s="8">
        <v>718.3</v>
      </c>
      <c r="H83" s="8">
        <v>0</v>
      </c>
      <c r="I83" s="8"/>
      <c r="J83" s="8">
        <v>0</v>
      </c>
      <c r="K83" s="8">
        <v>0</v>
      </c>
      <c r="P83" s="5" t="str">
        <f t="shared" si="1"/>
        <v>挖填平衡区</v>
      </c>
    </row>
    <row r="84" ht="21" customHeight="1" spans="1:16">
      <c r="A84" s="8">
        <v>82</v>
      </c>
      <c r="B84" s="8">
        <v>2172.66</v>
      </c>
      <c r="C84" s="9">
        <v>30.654</v>
      </c>
      <c r="D84" s="8">
        <v>897.29</v>
      </c>
      <c r="E84" s="8">
        <v>1275.38</v>
      </c>
      <c r="F84" s="8">
        <v>94.3</v>
      </c>
      <c r="G84" s="8">
        <v>94.3</v>
      </c>
      <c r="H84" s="8">
        <v>0</v>
      </c>
      <c r="I84" s="8"/>
      <c r="J84" s="8">
        <v>0</v>
      </c>
      <c r="K84" s="8">
        <v>0</v>
      </c>
      <c r="P84" s="5" t="str">
        <f t="shared" si="1"/>
        <v>挖填平衡区</v>
      </c>
    </row>
    <row r="85" ht="21" customHeight="1" spans="1:16">
      <c r="A85" s="8">
        <v>83</v>
      </c>
      <c r="B85" s="8">
        <v>504.33</v>
      </c>
      <c r="C85" s="9">
        <v>30.993</v>
      </c>
      <c r="D85" s="8">
        <v>184.46</v>
      </c>
      <c r="E85" s="8">
        <v>319.89</v>
      </c>
      <c r="F85" s="8">
        <v>51.4</v>
      </c>
      <c r="G85" s="8">
        <v>51.4</v>
      </c>
      <c r="H85" s="8">
        <v>0</v>
      </c>
      <c r="I85" s="8"/>
      <c r="J85" s="8">
        <v>0</v>
      </c>
      <c r="K85" s="8">
        <v>0</v>
      </c>
      <c r="P85" s="5" t="str">
        <f t="shared" si="1"/>
        <v>挖填平衡区</v>
      </c>
    </row>
    <row r="86" ht="21" customHeight="1" spans="1:11">
      <c r="A86" s="10" t="s">
        <v>23</v>
      </c>
      <c r="B86" s="10">
        <f t="shared" ref="B86:J86" si="2">SUM(B3:B85)</f>
        <v>168686.67</v>
      </c>
      <c r="C86" s="10"/>
      <c r="D86" s="10">
        <f t="shared" si="2"/>
        <v>81952.2</v>
      </c>
      <c r="E86" s="10">
        <f t="shared" si="2"/>
        <v>86739.06</v>
      </c>
      <c r="F86" s="10">
        <f t="shared" si="2"/>
        <v>20773.1</v>
      </c>
      <c r="G86" s="10">
        <f t="shared" si="2"/>
        <v>20654.6</v>
      </c>
      <c r="H86" s="10">
        <f t="shared" si="2"/>
        <v>118.5</v>
      </c>
      <c r="I86" s="10"/>
      <c r="J86" s="10">
        <f>SUM(J3:J85)</f>
        <v>24408.24</v>
      </c>
      <c r="K86" s="10">
        <f>SUM(K3:K85)</f>
        <v>7322.4</v>
      </c>
    </row>
  </sheetData>
  <mergeCells count="1">
    <mergeCell ref="A1:K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6"/>
  <sheetViews>
    <sheetView tabSelected="1" view="pageBreakPreview" zoomScaleNormal="100" workbookViewId="0">
      <pane ySplit="2" topLeftCell="A3" activePane="bottomLeft" state="frozen"/>
      <selection/>
      <selection pane="bottomLeft" activeCell="L5" sqref="L5"/>
    </sheetView>
  </sheetViews>
  <sheetFormatPr defaultColWidth="9" defaultRowHeight="14.25"/>
  <cols>
    <col min="1" max="1" width="5.375" customWidth="1"/>
    <col min="2" max="2" width="9.375" customWidth="1"/>
    <col min="3" max="3" width="6" customWidth="1"/>
    <col min="4" max="4" width="7.75" customWidth="1"/>
    <col min="5" max="5" width="8.625" customWidth="1"/>
    <col min="6" max="6" width="6.875" customWidth="1"/>
    <col min="7" max="7" width="7.375" customWidth="1"/>
    <col min="8" max="8" width="6.5" customWidth="1"/>
    <col min="9" max="9" width="11.875" customWidth="1"/>
    <col min="10" max="10" width="7.25" customWidth="1"/>
    <col min="11" max="11" width="8.25" customWidth="1"/>
    <col min="16" max="16" width="12.25" customWidth="1"/>
  </cols>
  <sheetData>
    <row r="1" ht="23.2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5.5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</row>
    <row r="3" ht="21" customHeight="1" spans="1:16">
      <c r="A3" s="3">
        <v>1</v>
      </c>
      <c r="B3" s="3">
        <v>1122.15</v>
      </c>
      <c r="C3" s="4">
        <v>34.84</v>
      </c>
      <c r="D3" s="3">
        <v>0</v>
      </c>
      <c r="E3" s="3">
        <v>1122.17</v>
      </c>
      <c r="F3" s="3">
        <v>0</v>
      </c>
      <c r="G3" s="3">
        <v>119.9</v>
      </c>
      <c r="H3" s="3">
        <v>-119.9</v>
      </c>
      <c r="I3" s="3"/>
      <c r="J3" s="3">
        <v>0</v>
      </c>
      <c r="K3" s="3">
        <v>0</v>
      </c>
      <c r="P3" s="5" t="str">
        <f t="shared" ref="P3:P66" si="0">IF(H3&gt;0,"挖方区",IF(H3=0,"挖填平衡区","填方区"))</f>
        <v>填方区</v>
      </c>
    </row>
    <row r="4" ht="21" customHeight="1" spans="1:16">
      <c r="A4" s="3">
        <v>2</v>
      </c>
      <c r="B4" s="3">
        <v>2113.05</v>
      </c>
      <c r="C4" s="4">
        <v>34.9</v>
      </c>
      <c r="D4" s="3">
        <v>1338.37</v>
      </c>
      <c r="E4" s="3">
        <v>774.69</v>
      </c>
      <c r="F4" s="3">
        <v>262.6</v>
      </c>
      <c r="G4" s="3">
        <v>142.3</v>
      </c>
      <c r="H4" s="3">
        <v>120.3</v>
      </c>
      <c r="I4" s="3" t="s">
        <v>12</v>
      </c>
      <c r="J4" s="3">
        <v>0</v>
      </c>
      <c r="K4" s="3">
        <v>0</v>
      </c>
      <c r="P4" s="5" t="str">
        <f t="shared" si="0"/>
        <v>挖方区</v>
      </c>
    </row>
    <row r="5" ht="21" customHeight="1" spans="1:16">
      <c r="A5" s="3">
        <v>3</v>
      </c>
      <c r="B5" s="3">
        <v>2079.26</v>
      </c>
      <c r="C5" s="4">
        <v>34.245</v>
      </c>
      <c r="D5" s="3">
        <v>1350.42</v>
      </c>
      <c r="E5" s="3">
        <v>728.85</v>
      </c>
      <c r="F5" s="3">
        <v>161.6</v>
      </c>
      <c r="G5" s="3">
        <v>161.6</v>
      </c>
      <c r="H5" s="3">
        <v>0</v>
      </c>
      <c r="I5" s="3"/>
      <c r="J5" s="3">
        <v>0</v>
      </c>
      <c r="K5" s="3">
        <v>0</v>
      </c>
      <c r="P5" s="5" t="str">
        <f t="shared" si="0"/>
        <v>挖填平衡区</v>
      </c>
    </row>
    <row r="6" ht="21" customHeight="1" spans="1:16">
      <c r="A6" s="3">
        <v>4</v>
      </c>
      <c r="B6" s="3">
        <v>1747.83</v>
      </c>
      <c r="C6" s="4">
        <v>34.203</v>
      </c>
      <c r="D6" s="3">
        <v>1490.05</v>
      </c>
      <c r="E6" s="3">
        <v>258</v>
      </c>
      <c r="F6" s="3">
        <v>211.7</v>
      </c>
      <c r="G6" s="3">
        <v>211.7</v>
      </c>
      <c r="H6" s="3">
        <v>0</v>
      </c>
      <c r="I6" s="3"/>
      <c r="J6" s="3">
        <v>0</v>
      </c>
      <c r="K6" s="3">
        <v>0</v>
      </c>
      <c r="P6" s="5" t="str">
        <f t="shared" si="0"/>
        <v>挖填平衡区</v>
      </c>
    </row>
    <row r="7" ht="21" customHeight="1" spans="1:16">
      <c r="A7" s="3">
        <v>5</v>
      </c>
      <c r="B7" s="3">
        <v>1877.61</v>
      </c>
      <c r="C7" s="4">
        <v>33.35</v>
      </c>
      <c r="D7" s="3">
        <v>1144.76</v>
      </c>
      <c r="E7" s="3">
        <v>732.84</v>
      </c>
      <c r="F7" s="3">
        <v>439</v>
      </c>
      <c r="G7" s="3">
        <v>199.5</v>
      </c>
      <c r="H7" s="3">
        <v>239.5</v>
      </c>
      <c r="I7" s="3" t="s">
        <v>13</v>
      </c>
      <c r="J7" s="3">
        <v>0</v>
      </c>
      <c r="K7" s="3">
        <v>0</v>
      </c>
      <c r="P7" s="5" t="str">
        <f t="shared" si="0"/>
        <v>挖方区</v>
      </c>
    </row>
    <row r="8" ht="21" customHeight="1" spans="1:16">
      <c r="A8" s="3">
        <v>6</v>
      </c>
      <c r="B8" s="3">
        <v>1693.05</v>
      </c>
      <c r="C8" s="4">
        <v>32.9</v>
      </c>
      <c r="D8" s="3">
        <v>0</v>
      </c>
      <c r="E8" s="3">
        <v>1693.05</v>
      </c>
      <c r="F8" s="3">
        <v>0</v>
      </c>
      <c r="G8" s="3">
        <v>216.5</v>
      </c>
      <c r="H8" s="3">
        <v>-216.5</v>
      </c>
      <c r="I8" s="3"/>
      <c r="J8" s="3">
        <v>0</v>
      </c>
      <c r="K8" s="3">
        <v>0</v>
      </c>
      <c r="P8" s="5" t="str">
        <f t="shared" si="0"/>
        <v>填方区</v>
      </c>
    </row>
    <row r="9" ht="21" customHeight="1" spans="1:16">
      <c r="A9" s="3">
        <v>7</v>
      </c>
      <c r="B9" s="3">
        <v>1649.48</v>
      </c>
      <c r="C9" s="4">
        <v>32.856</v>
      </c>
      <c r="D9" s="3">
        <v>893.25</v>
      </c>
      <c r="E9" s="3">
        <v>756.24</v>
      </c>
      <c r="F9" s="3">
        <v>136</v>
      </c>
      <c r="G9" s="3">
        <v>136</v>
      </c>
      <c r="H9" s="3">
        <v>0</v>
      </c>
      <c r="I9" s="3"/>
      <c r="J9" s="3">
        <v>0</v>
      </c>
      <c r="K9" s="3">
        <v>0</v>
      </c>
      <c r="P9" s="5" t="str">
        <f t="shared" si="0"/>
        <v>挖填平衡区</v>
      </c>
    </row>
    <row r="10" ht="21" customHeight="1" spans="1:16">
      <c r="A10" s="3">
        <v>8</v>
      </c>
      <c r="B10" s="3">
        <v>1794.7</v>
      </c>
      <c r="C10" s="4">
        <v>33.214</v>
      </c>
      <c r="D10" s="3">
        <v>1019.8</v>
      </c>
      <c r="E10" s="3">
        <v>775.8</v>
      </c>
      <c r="F10" s="3">
        <v>167.3</v>
      </c>
      <c r="G10" s="3">
        <v>167.3</v>
      </c>
      <c r="H10" s="3">
        <v>0</v>
      </c>
      <c r="I10" s="3"/>
      <c r="J10" s="3">
        <v>0</v>
      </c>
      <c r="K10" s="3">
        <v>0</v>
      </c>
      <c r="P10" s="5" t="str">
        <f t="shared" si="0"/>
        <v>挖填平衡区</v>
      </c>
    </row>
    <row r="11" ht="21" customHeight="1" spans="1:16">
      <c r="A11" s="3">
        <v>9</v>
      </c>
      <c r="B11" s="3">
        <v>1974.48</v>
      </c>
      <c r="C11" s="4">
        <v>33.134</v>
      </c>
      <c r="D11" s="3">
        <v>767.02</v>
      </c>
      <c r="E11" s="3">
        <v>1207.46</v>
      </c>
      <c r="F11" s="3">
        <v>133.6</v>
      </c>
      <c r="G11" s="3">
        <v>133.6</v>
      </c>
      <c r="H11" s="3">
        <v>0</v>
      </c>
      <c r="I11" s="3"/>
      <c r="J11" s="3">
        <v>0</v>
      </c>
      <c r="K11" s="3">
        <v>0</v>
      </c>
      <c r="P11" s="5" t="str">
        <f t="shared" si="0"/>
        <v>挖填平衡区</v>
      </c>
    </row>
    <row r="12" ht="21" customHeight="1" spans="1:16">
      <c r="A12" s="3">
        <v>10</v>
      </c>
      <c r="B12" s="3">
        <v>1908.42</v>
      </c>
      <c r="C12" s="4">
        <v>33.17</v>
      </c>
      <c r="D12" s="3">
        <v>0</v>
      </c>
      <c r="E12" s="3">
        <v>1908.42</v>
      </c>
      <c r="F12" s="3">
        <v>0</v>
      </c>
      <c r="G12" s="3">
        <v>146.9</v>
      </c>
      <c r="H12" s="3">
        <v>-146.9</v>
      </c>
      <c r="I12" s="3"/>
      <c r="J12" s="3">
        <v>0</v>
      </c>
      <c r="K12" s="3">
        <v>0</v>
      </c>
      <c r="P12" s="5" t="str">
        <f t="shared" si="0"/>
        <v>填方区</v>
      </c>
    </row>
    <row r="13" ht="21" customHeight="1" spans="1:16">
      <c r="A13" s="3">
        <v>11</v>
      </c>
      <c r="B13" s="3">
        <v>2212.95</v>
      </c>
      <c r="C13" s="4">
        <v>33.15</v>
      </c>
      <c r="D13" s="3">
        <v>1473.68</v>
      </c>
      <c r="E13" s="3">
        <v>739.43</v>
      </c>
      <c r="F13" s="3">
        <v>247.9</v>
      </c>
      <c r="G13" s="3">
        <v>87.2</v>
      </c>
      <c r="H13" s="3">
        <v>160.7</v>
      </c>
      <c r="I13" s="3" t="s">
        <v>14</v>
      </c>
      <c r="J13" s="3">
        <v>0</v>
      </c>
      <c r="K13" s="3">
        <v>0</v>
      </c>
      <c r="P13" s="5" t="str">
        <f t="shared" si="0"/>
        <v>挖方区</v>
      </c>
    </row>
    <row r="14" ht="21" customHeight="1" spans="1:16">
      <c r="A14" s="3">
        <v>12</v>
      </c>
      <c r="B14" s="3">
        <v>2676.74</v>
      </c>
      <c r="C14" s="4">
        <v>32.955</v>
      </c>
      <c r="D14" s="3">
        <v>1428.98</v>
      </c>
      <c r="E14" s="3">
        <v>1247.73</v>
      </c>
      <c r="F14" s="3">
        <v>227.5</v>
      </c>
      <c r="G14" s="3">
        <v>227.5</v>
      </c>
      <c r="H14" s="3">
        <v>0</v>
      </c>
      <c r="I14" s="3"/>
      <c r="J14" s="3">
        <v>0</v>
      </c>
      <c r="K14" s="3">
        <v>0</v>
      </c>
      <c r="P14" s="5" t="str">
        <f t="shared" si="0"/>
        <v>挖填平衡区</v>
      </c>
    </row>
    <row r="15" ht="21" customHeight="1" spans="1:16">
      <c r="A15" s="3">
        <v>13</v>
      </c>
      <c r="B15" s="3">
        <v>1015.61</v>
      </c>
      <c r="C15" s="4">
        <v>32.771</v>
      </c>
      <c r="D15" s="3">
        <v>529.19</v>
      </c>
      <c r="E15" s="3">
        <v>487.68</v>
      </c>
      <c r="F15" s="3">
        <v>42</v>
      </c>
      <c r="G15" s="3">
        <v>42</v>
      </c>
      <c r="H15" s="3">
        <v>0</v>
      </c>
      <c r="I15" s="3"/>
      <c r="J15" s="3">
        <v>0</v>
      </c>
      <c r="K15" s="3">
        <v>0</v>
      </c>
      <c r="P15" s="5" t="str">
        <f t="shared" si="0"/>
        <v>挖填平衡区</v>
      </c>
    </row>
    <row r="16" ht="21" customHeight="1" spans="1:16">
      <c r="A16" s="3">
        <v>14</v>
      </c>
      <c r="B16" s="3">
        <v>3456.47</v>
      </c>
      <c r="C16" s="4">
        <v>34.836</v>
      </c>
      <c r="D16" s="3">
        <v>1806.17</v>
      </c>
      <c r="E16" s="3">
        <v>1650.3</v>
      </c>
      <c r="F16" s="3">
        <v>845</v>
      </c>
      <c r="G16" s="3">
        <v>845</v>
      </c>
      <c r="H16" s="3">
        <v>0</v>
      </c>
      <c r="I16" s="3"/>
      <c r="J16" s="3">
        <v>0</v>
      </c>
      <c r="K16" s="3">
        <v>0</v>
      </c>
      <c r="P16" s="5" t="str">
        <f t="shared" si="0"/>
        <v>挖填平衡区</v>
      </c>
    </row>
    <row r="17" ht="21" customHeight="1" spans="1:16">
      <c r="A17" s="3">
        <v>15</v>
      </c>
      <c r="B17" s="3">
        <v>3210.04</v>
      </c>
      <c r="C17" s="4">
        <v>34.847</v>
      </c>
      <c r="D17" s="3">
        <v>1719.56</v>
      </c>
      <c r="E17" s="3">
        <v>1490.48</v>
      </c>
      <c r="F17" s="3">
        <v>992.1</v>
      </c>
      <c r="G17" s="3">
        <v>992.1</v>
      </c>
      <c r="H17" s="3">
        <v>0</v>
      </c>
      <c r="I17" s="3"/>
      <c r="J17" s="3">
        <v>3210.04</v>
      </c>
      <c r="K17" s="3">
        <v>963</v>
      </c>
      <c r="P17" s="5" t="str">
        <f t="shared" si="0"/>
        <v>挖填平衡区</v>
      </c>
    </row>
    <row r="18" ht="21" customHeight="1" spans="1:16">
      <c r="A18" s="3">
        <v>16</v>
      </c>
      <c r="B18" s="3">
        <v>2680.64</v>
      </c>
      <c r="C18" s="4">
        <v>35.161</v>
      </c>
      <c r="D18" s="3">
        <v>1485.97</v>
      </c>
      <c r="E18" s="3">
        <v>1194.69</v>
      </c>
      <c r="F18" s="3">
        <v>1025.3</v>
      </c>
      <c r="G18" s="3">
        <v>1025.3</v>
      </c>
      <c r="H18" s="3">
        <v>0</v>
      </c>
      <c r="I18" s="3"/>
      <c r="J18" s="3">
        <v>2680.64</v>
      </c>
      <c r="K18" s="3">
        <v>804.2</v>
      </c>
      <c r="P18" s="5" t="str">
        <f t="shared" si="0"/>
        <v>挖填平衡区</v>
      </c>
    </row>
    <row r="19" ht="21" customHeight="1" spans="1:16">
      <c r="A19" s="3">
        <v>17</v>
      </c>
      <c r="B19" s="3">
        <v>2457.13</v>
      </c>
      <c r="C19" s="4">
        <v>35.193</v>
      </c>
      <c r="D19" s="3">
        <v>1344.05</v>
      </c>
      <c r="E19" s="3">
        <v>1113.09</v>
      </c>
      <c r="F19" s="3">
        <v>898.1</v>
      </c>
      <c r="G19" s="3">
        <v>898.1</v>
      </c>
      <c r="H19" s="3">
        <v>0</v>
      </c>
      <c r="I19" s="3"/>
      <c r="J19" s="3">
        <v>2457.13</v>
      </c>
      <c r="K19" s="3">
        <v>737.1</v>
      </c>
      <c r="P19" s="5" t="str">
        <f t="shared" si="0"/>
        <v>挖填平衡区</v>
      </c>
    </row>
    <row r="20" ht="21" customHeight="1" spans="1:16">
      <c r="A20" s="3">
        <v>18</v>
      </c>
      <c r="B20" s="3">
        <v>2188.48</v>
      </c>
      <c r="C20" s="4">
        <v>34.969</v>
      </c>
      <c r="D20" s="3">
        <v>1187.33</v>
      </c>
      <c r="E20" s="3">
        <v>1001.18</v>
      </c>
      <c r="F20" s="3">
        <v>525</v>
      </c>
      <c r="G20" s="3">
        <v>525</v>
      </c>
      <c r="H20" s="3">
        <v>0</v>
      </c>
      <c r="I20" s="3"/>
      <c r="J20" s="3">
        <v>0</v>
      </c>
      <c r="K20" s="3">
        <v>0</v>
      </c>
      <c r="P20" s="5" t="str">
        <f t="shared" si="0"/>
        <v>挖填平衡区</v>
      </c>
    </row>
    <row r="21" ht="21" customHeight="1" spans="1:16">
      <c r="A21" s="3">
        <v>19</v>
      </c>
      <c r="B21" s="3">
        <v>1894.71</v>
      </c>
      <c r="C21" s="4">
        <v>34.367</v>
      </c>
      <c r="D21" s="3">
        <v>738.05</v>
      </c>
      <c r="E21" s="3">
        <v>1156.67</v>
      </c>
      <c r="F21" s="3">
        <v>231.1</v>
      </c>
      <c r="G21" s="3">
        <v>231.1</v>
      </c>
      <c r="H21" s="3">
        <v>0</v>
      </c>
      <c r="I21" s="3"/>
      <c r="J21" s="3">
        <v>0</v>
      </c>
      <c r="K21" s="3">
        <v>0</v>
      </c>
      <c r="P21" s="5" t="str">
        <f t="shared" si="0"/>
        <v>挖填平衡区</v>
      </c>
    </row>
    <row r="22" ht="21" customHeight="1" spans="1:16">
      <c r="A22" s="3">
        <v>20</v>
      </c>
      <c r="B22" s="3">
        <v>2056.49</v>
      </c>
      <c r="C22" s="4">
        <v>34.301</v>
      </c>
      <c r="D22" s="3">
        <v>1004.94</v>
      </c>
      <c r="E22" s="3">
        <v>1051.54</v>
      </c>
      <c r="F22" s="3">
        <v>128.6</v>
      </c>
      <c r="G22" s="3">
        <v>128.6</v>
      </c>
      <c r="H22" s="3">
        <v>0</v>
      </c>
      <c r="I22" s="3"/>
      <c r="J22" s="3">
        <v>0</v>
      </c>
      <c r="K22" s="3">
        <v>0</v>
      </c>
      <c r="P22" s="5" t="str">
        <f t="shared" si="0"/>
        <v>挖填平衡区</v>
      </c>
    </row>
    <row r="23" ht="21" customHeight="1" spans="1:16">
      <c r="A23" s="3">
        <v>21</v>
      </c>
      <c r="B23" s="3">
        <v>1819.51</v>
      </c>
      <c r="C23" s="4">
        <v>33.966</v>
      </c>
      <c r="D23" s="3">
        <v>1308.65</v>
      </c>
      <c r="E23" s="3">
        <v>510.91</v>
      </c>
      <c r="F23" s="3">
        <v>51.6</v>
      </c>
      <c r="G23" s="3">
        <v>51.6</v>
      </c>
      <c r="H23" s="3">
        <v>0</v>
      </c>
      <c r="I23" s="3"/>
      <c r="J23" s="3">
        <v>0</v>
      </c>
      <c r="K23" s="3">
        <v>0</v>
      </c>
      <c r="P23" s="5" t="str">
        <f t="shared" si="0"/>
        <v>挖填平衡区</v>
      </c>
    </row>
    <row r="24" ht="21" customHeight="1" spans="1:16">
      <c r="A24" s="3">
        <v>22</v>
      </c>
      <c r="B24" s="3">
        <v>3128.28</v>
      </c>
      <c r="C24" s="4">
        <v>33.4</v>
      </c>
      <c r="D24" s="3">
        <v>1502.55</v>
      </c>
      <c r="E24" s="3">
        <v>1625.75</v>
      </c>
      <c r="F24" s="3">
        <v>500.9</v>
      </c>
      <c r="G24" s="3">
        <v>452.9</v>
      </c>
      <c r="H24" s="3">
        <v>48</v>
      </c>
      <c r="I24" s="3"/>
      <c r="J24" s="3">
        <v>0</v>
      </c>
      <c r="K24" s="3">
        <v>0</v>
      </c>
      <c r="P24" s="5" t="str">
        <f t="shared" si="0"/>
        <v>挖方区</v>
      </c>
    </row>
    <row r="25" ht="21" customHeight="1" spans="1:16">
      <c r="A25" s="3">
        <v>23</v>
      </c>
      <c r="B25" s="3">
        <v>2486.79</v>
      </c>
      <c r="C25" s="4">
        <v>32.756</v>
      </c>
      <c r="D25" s="3">
        <v>1642.94</v>
      </c>
      <c r="E25" s="3">
        <v>848.86</v>
      </c>
      <c r="F25" s="3">
        <v>221.5</v>
      </c>
      <c r="G25" s="3">
        <v>221.5</v>
      </c>
      <c r="H25" s="3">
        <v>0</v>
      </c>
      <c r="I25" s="3"/>
      <c r="J25" s="3">
        <v>0</v>
      </c>
      <c r="K25" s="3">
        <v>0</v>
      </c>
      <c r="P25" s="5" t="str">
        <f t="shared" si="0"/>
        <v>挖填平衡区</v>
      </c>
    </row>
    <row r="26" ht="21" customHeight="1" spans="1:16">
      <c r="A26" s="3">
        <v>24</v>
      </c>
      <c r="B26" s="3">
        <v>2360.7</v>
      </c>
      <c r="C26" s="4">
        <v>34</v>
      </c>
      <c r="D26" s="3">
        <v>79.78</v>
      </c>
      <c r="E26" s="3">
        <v>2280.92</v>
      </c>
      <c r="F26" s="3">
        <v>0.5</v>
      </c>
      <c r="G26" s="3">
        <v>559.5</v>
      </c>
      <c r="H26" s="3">
        <v>-559</v>
      </c>
      <c r="I26" s="3"/>
      <c r="J26" s="3">
        <v>0</v>
      </c>
      <c r="K26" s="3">
        <v>0</v>
      </c>
      <c r="P26" s="5" t="str">
        <f t="shared" si="0"/>
        <v>填方区</v>
      </c>
    </row>
    <row r="27" ht="21" customHeight="1" spans="1:16">
      <c r="A27" s="3">
        <v>25</v>
      </c>
      <c r="B27" s="3">
        <v>2393.93</v>
      </c>
      <c r="C27" s="4">
        <v>33.25</v>
      </c>
      <c r="D27" s="3">
        <v>1241.07</v>
      </c>
      <c r="E27" s="3">
        <v>1152.87</v>
      </c>
      <c r="F27" s="3">
        <v>203.5</v>
      </c>
      <c r="G27" s="3">
        <v>241.9</v>
      </c>
      <c r="H27" s="3">
        <v>-38.4</v>
      </c>
      <c r="I27" s="3"/>
      <c r="J27" s="3">
        <v>0</v>
      </c>
      <c r="K27" s="3">
        <v>0</v>
      </c>
      <c r="P27" s="5" t="str">
        <f t="shared" si="0"/>
        <v>填方区</v>
      </c>
    </row>
    <row r="28" ht="21" customHeight="1" spans="1:16">
      <c r="A28" s="3">
        <v>26</v>
      </c>
      <c r="B28" s="3">
        <v>2298.5</v>
      </c>
      <c r="C28" s="4">
        <v>33</v>
      </c>
      <c r="D28" s="3">
        <v>100.19</v>
      </c>
      <c r="E28" s="3">
        <v>2198.34</v>
      </c>
      <c r="F28" s="3">
        <v>3.9</v>
      </c>
      <c r="G28" s="3">
        <v>681.4</v>
      </c>
      <c r="H28" s="3">
        <v>-677.5</v>
      </c>
      <c r="I28" s="3"/>
      <c r="J28" s="3">
        <v>0</v>
      </c>
      <c r="K28" s="3">
        <v>0</v>
      </c>
      <c r="P28" s="5" t="str">
        <f t="shared" si="0"/>
        <v>填方区</v>
      </c>
    </row>
    <row r="29" ht="21" customHeight="1" spans="1:16">
      <c r="A29" s="3">
        <v>27</v>
      </c>
      <c r="B29" s="3">
        <v>1329.34</v>
      </c>
      <c r="C29" s="4">
        <v>32.521</v>
      </c>
      <c r="D29" s="3">
        <v>902.28</v>
      </c>
      <c r="E29" s="3">
        <v>427.07</v>
      </c>
      <c r="F29" s="3">
        <v>3.1</v>
      </c>
      <c r="G29" s="3">
        <v>3.1</v>
      </c>
      <c r="H29" s="3">
        <v>0</v>
      </c>
      <c r="I29" s="3"/>
      <c r="J29" s="3">
        <v>0</v>
      </c>
      <c r="K29" s="3">
        <v>0</v>
      </c>
      <c r="P29" s="5" t="str">
        <f t="shared" si="0"/>
        <v>挖填平衡区</v>
      </c>
    </row>
    <row r="30" ht="21" customHeight="1" spans="1:16">
      <c r="A30" s="3">
        <v>28</v>
      </c>
      <c r="B30" s="3">
        <v>2519.79</v>
      </c>
      <c r="C30" s="4">
        <v>34</v>
      </c>
      <c r="D30" s="3">
        <v>471.22</v>
      </c>
      <c r="E30" s="3">
        <v>2048.55</v>
      </c>
      <c r="F30" s="3">
        <v>125.7</v>
      </c>
      <c r="G30" s="3">
        <v>339</v>
      </c>
      <c r="H30" s="3">
        <v>-213.3</v>
      </c>
      <c r="I30" s="3"/>
      <c r="J30" s="3">
        <v>0</v>
      </c>
      <c r="K30" s="3">
        <v>0</v>
      </c>
      <c r="P30" s="5" t="str">
        <f t="shared" si="0"/>
        <v>填方区</v>
      </c>
    </row>
    <row r="31" ht="21" customHeight="1" spans="1:16">
      <c r="A31" s="3">
        <v>29</v>
      </c>
      <c r="B31" s="3">
        <v>2318.12</v>
      </c>
      <c r="C31" s="4">
        <v>33.25</v>
      </c>
      <c r="D31" s="3">
        <v>1939.76</v>
      </c>
      <c r="E31" s="3">
        <v>378.35</v>
      </c>
      <c r="F31" s="3">
        <v>426.8</v>
      </c>
      <c r="G31" s="3">
        <v>24.8</v>
      </c>
      <c r="H31" s="3">
        <v>402</v>
      </c>
      <c r="I31" s="3" t="s">
        <v>15</v>
      </c>
      <c r="J31" s="3">
        <v>0</v>
      </c>
      <c r="K31" s="3">
        <v>0</v>
      </c>
      <c r="P31" s="5" t="str">
        <f t="shared" si="0"/>
        <v>挖方区</v>
      </c>
    </row>
    <row r="32" ht="21" customHeight="1" spans="1:16">
      <c r="A32" s="3">
        <v>30</v>
      </c>
      <c r="B32" s="3">
        <v>2231.25</v>
      </c>
      <c r="C32" s="4">
        <v>33.022</v>
      </c>
      <c r="D32" s="3">
        <v>1325.04</v>
      </c>
      <c r="E32" s="3">
        <v>906.21</v>
      </c>
      <c r="F32" s="3">
        <v>101.3</v>
      </c>
      <c r="G32" s="3">
        <v>101.3</v>
      </c>
      <c r="H32" s="3">
        <v>0</v>
      </c>
      <c r="I32" s="3"/>
      <c r="J32" s="3">
        <v>0</v>
      </c>
      <c r="K32" s="3">
        <v>0</v>
      </c>
      <c r="P32" s="5" t="str">
        <f t="shared" si="0"/>
        <v>挖填平衡区</v>
      </c>
    </row>
    <row r="33" ht="21" customHeight="1" spans="1:16">
      <c r="A33" s="3">
        <v>31</v>
      </c>
      <c r="B33" s="3">
        <v>1817.61</v>
      </c>
      <c r="C33" s="4">
        <v>32.5</v>
      </c>
      <c r="D33" s="3">
        <v>1588.22</v>
      </c>
      <c r="E33" s="3">
        <v>223.97</v>
      </c>
      <c r="F33" s="3">
        <v>369</v>
      </c>
      <c r="G33" s="3">
        <v>3.3</v>
      </c>
      <c r="H33" s="3">
        <v>365.7</v>
      </c>
      <c r="I33" s="3" t="s">
        <v>16</v>
      </c>
      <c r="J33" s="3">
        <v>0</v>
      </c>
      <c r="K33" s="3">
        <v>0</v>
      </c>
      <c r="P33" s="5" t="str">
        <f t="shared" si="0"/>
        <v>挖方区</v>
      </c>
    </row>
    <row r="34" ht="21" customHeight="1" spans="1:16">
      <c r="A34" s="3">
        <v>32</v>
      </c>
      <c r="B34" s="3">
        <v>2318.69</v>
      </c>
      <c r="C34" s="4">
        <v>33.95</v>
      </c>
      <c r="D34" s="3">
        <v>1808.29</v>
      </c>
      <c r="E34" s="3">
        <v>510.43</v>
      </c>
      <c r="F34" s="3">
        <v>890.1</v>
      </c>
      <c r="G34" s="3">
        <v>111.8</v>
      </c>
      <c r="H34" s="3">
        <v>778.3</v>
      </c>
      <c r="I34" s="3" t="s">
        <v>17</v>
      </c>
      <c r="J34" s="3">
        <v>2318.69</v>
      </c>
      <c r="K34" s="3">
        <v>695.6</v>
      </c>
      <c r="P34" s="5" t="str">
        <f t="shared" si="0"/>
        <v>挖方区</v>
      </c>
    </row>
    <row r="35" ht="21" customHeight="1" spans="1:16">
      <c r="A35" s="3">
        <v>33</v>
      </c>
      <c r="B35" s="3">
        <v>2036.59</v>
      </c>
      <c r="C35" s="4">
        <v>33.247</v>
      </c>
      <c r="D35" s="3">
        <v>1092.94</v>
      </c>
      <c r="E35" s="3">
        <v>943.64</v>
      </c>
      <c r="F35" s="3">
        <v>64.7</v>
      </c>
      <c r="G35" s="3">
        <v>64.7</v>
      </c>
      <c r="H35" s="3">
        <v>0</v>
      </c>
      <c r="I35" s="3"/>
      <c r="J35" s="3">
        <v>0</v>
      </c>
      <c r="K35" s="3">
        <v>0</v>
      </c>
      <c r="P35" s="5" t="str">
        <f t="shared" si="0"/>
        <v>挖填平衡区</v>
      </c>
    </row>
    <row r="36" ht="21" customHeight="1" spans="1:16">
      <c r="A36" s="3">
        <v>34</v>
      </c>
      <c r="B36" s="3">
        <v>1904.09</v>
      </c>
      <c r="C36" s="4">
        <v>32.993</v>
      </c>
      <c r="D36" s="3">
        <v>986.58</v>
      </c>
      <c r="E36" s="3">
        <v>917.53</v>
      </c>
      <c r="F36" s="3">
        <v>74.8</v>
      </c>
      <c r="G36" s="3">
        <v>74.8</v>
      </c>
      <c r="H36" s="3">
        <v>0</v>
      </c>
      <c r="I36" s="3"/>
      <c r="J36" s="3">
        <v>0</v>
      </c>
      <c r="K36" s="3">
        <v>0</v>
      </c>
      <c r="P36" s="5" t="str">
        <f t="shared" si="0"/>
        <v>挖填平衡区</v>
      </c>
    </row>
    <row r="37" ht="21" customHeight="1" spans="1:16">
      <c r="A37" s="3">
        <v>35</v>
      </c>
      <c r="B37" s="3">
        <v>1848.19</v>
      </c>
      <c r="C37" s="4">
        <v>32.468</v>
      </c>
      <c r="D37" s="3">
        <v>612.68</v>
      </c>
      <c r="E37" s="3">
        <v>1235.52</v>
      </c>
      <c r="F37" s="3">
        <v>195.8</v>
      </c>
      <c r="G37" s="3">
        <v>195.8</v>
      </c>
      <c r="H37" s="3">
        <v>0</v>
      </c>
      <c r="I37" s="3"/>
      <c r="J37" s="3">
        <v>0</v>
      </c>
      <c r="K37" s="3">
        <v>0</v>
      </c>
      <c r="P37" s="5" t="str">
        <f t="shared" si="0"/>
        <v>挖填平衡区</v>
      </c>
    </row>
    <row r="38" ht="21" customHeight="1" spans="1:16">
      <c r="A38" s="3">
        <v>36</v>
      </c>
      <c r="B38" s="3">
        <v>2111.03</v>
      </c>
      <c r="C38" s="4">
        <v>33.046</v>
      </c>
      <c r="D38" s="3">
        <v>1255.39</v>
      </c>
      <c r="E38" s="3">
        <v>855.64</v>
      </c>
      <c r="F38" s="3">
        <v>72.7</v>
      </c>
      <c r="G38" s="3">
        <v>72.7</v>
      </c>
      <c r="H38" s="3">
        <v>0</v>
      </c>
      <c r="I38" s="3"/>
      <c r="J38" s="3">
        <v>0</v>
      </c>
      <c r="K38" s="3">
        <v>0</v>
      </c>
      <c r="P38" s="5" t="str">
        <f t="shared" si="0"/>
        <v>挖填平衡区</v>
      </c>
    </row>
    <row r="39" ht="21" customHeight="1" spans="1:16">
      <c r="A39" s="3">
        <v>37</v>
      </c>
      <c r="B39" s="3">
        <v>1944.06</v>
      </c>
      <c r="C39" s="4">
        <v>32.634</v>
      </c>
      <c r="D39" s="3">
        <v>876.07</v>
      </c>
      <c r="E39" s="3">
        <v>1068.02</v>
      </c>
      <c r="F39" s="3">
        <v>192.3</v>
      </c>
      <c r="G39" s="3">
        <v>192.3</v>
      </c>
      <c r="H39" s="3">
        <v>0</v>
      </c>
      <c r="I39" s="3"/>
      <c r="J39" s="3">
        <v>0</v>
      </c>
      <c r="K39" s="3">
        <v>0</v>
      </c>
      <c r="P39" s="5" t="str">
        <f t="shared" si="0"/>
        <v>挖填平衡区</v>
      </c>
    </row>
    <row r="40" ht="21" customHeight="1" spans="1:16">
      <c r="A40" s="3">
        <v>38</v>
      </c>
      <c r="B40" s="3">
        <v>1766.65</v>
      </c>
      <c r="C40" s="4">
        <v>32.26</v>
      </c>
      <c r="D40" s="3">
        <v>310.61</v>
      </c>
      <c r="E40" s="3">
        <v>1456.02</v>
      </c>
      <c r="F40" s="3">
        <v>41.1</v>
      </c>
      <c r="G40" s="3">
        <v>41.1</v>
      </c>
      <c r="H40" s="3">
        <v>0</v>
      </c>
      <c r="I40" s="3"/>
      <c r="J40" s="3">
        <v>0</v>
      </c>
      <c r="K40" s="3">
        <v>0</v>
      </c>
      <c r="P40" s="5" t="str">
        <f t="shared" si="0"/>
        <v>挖填平衡区</v>
      </c>
    </row>
    <row r="41" ht="21" customHeight="1" spans="1:16">
      <c r="A41" s="3">
        <v>39</v>
      </c>
      <c r="B41" s="3">
        <v>1980.02</v>
      </c>
      <c r="C41" s="4">
        <v>32.75</v>
      </c>
      <c r="D41" s="3">
        <v>1098.63</v>
      </c>
      <c r="E41" s="3">
        <v>881.38</v>
      </c>
      <c r="F41" s="3">
        <v>119.4</v>
      </c>
      <c r="G41" s="3">
        <v>119.4</v>
      </c>
      <c r="H41" s="3">
        <v>0</v>
      </c>
      <c r="I41" s="3"/>
      <c r="J41" s="3">
        <v>0</v>
      </c>
      <c r="K41" s="3">
        <v>0</v>
      </c>
      <c r="P41" s="5" t="str">
        <f t="shared" si="0"/>
        <v>挖填平衡区</v>
      </c>
    </row>
    <row r="42" ht="21" customHeight="1" spans="1:16">
      <c r="A42" s="3">
        <v>40</v>
      </c>
      <c r="B42" s="3">
        <v>1845.4</v>
      </c>
      <c r="C42" s="4">
        <v>32.331</v>
      </c>
      <c r="D42" s="3">
        <v>878.37</v>
      </c>
      <c r="E42" s="3">
        <v>967.04</v>
      </c>
      <c r="F42" s="3">
        <v>24.5</v>
      </c>
      <c r="G42" s="3">
        <v>24.5</v>
      </c>
      <c r="H42" s="3">
        <v>0</v>
      </c>
      <c r="I42" s="3"/>
      <c r="J42" s="3">
        <v>0</v>
      </c>
      <c r="K42" s="3">
        <v>0</v>
      </c>
      <c r="P42" s="5" t="str">
        <f t="shared" si="0"/>
        <v>挖填平衡区</v>
      </c>
    </row>
    <row r="43" ht="21" customHeight="1" spans="1:16">
      <c r="A43" s="3">
        <v>41</v>
      </c>
      <c r="B43" s="3">
        <v>1789.45</v>
      </c>
      <c r="C43" s="4">
        <v>32.171</v>
      </c>
      <c r="D43" s="3">
        <v>1311.8</v>
      </c>
      <c r="E43" s="3">
        <v>477.62</v>
      </c>
      <c r="F43" s="3">
        <v>45.1</v>
      </c>
      <c r="G43" s="3">
        <v>45.1</v>
      </c>
      <c r="H43" s="3">
        <v>0</v>
      </c>
      <c r="I43" s="3"/>
      <c r="J43" s="3">
        <v>0</v>
      </c>
      <c r="K43" s="3">
        <v>0</v>
      </c>
      <c r="P43" s="5" t="str">
        <f t="shared" si="0"/>
        <v>挖填平衡区</v>
      </c>
    </row>
    <row r="44" ht="21" customHeight="1" spans="1:16">
      <c r="A44" s="3">
        <v>42</v>
      </c>
      <c r="B44" s="3">
        <v>1748.5</v>
      </c>
      <c r="C44" s="4">
        <v>32.649</v>
      </c>
      <c r="D44" s="3">
        <v>667.67</v>
      </c>
      <c r="E44" s="3">
        <v>1080.86</v>
      </c>
      <c r="F44" s="3">
        <v>57.6</v>
      </c>
      <c r="G44" s="3">
        <v>57.6</v>
      </c>
      <c r="H44" s="3">
        <v>0</v>
      </c>
      <c r="I44" s="3"/>
      <c r="J44" s="3">
        <v>0</v>
      </c>
      <c r="K44" s="3">
        <v>0</v>
      </c>
      <c r="P44" s="5" t="str">
        <f t="shared" si="0"/>
        <v>挖填平衡区</v>
      </c>
    </row>
    <row r="45" ht="21" customHeight="1" spans="1:16">
      <c r="A45" s="3">
        <v>43</v>
      </c>
      <c r="B45" s="3">
        <v>1845.91</v>
      </c>
      <c r="C45" s="4">
        <v>32.346</v>
      </c>
      <c r="D45" s="3">
        <v>645.6</v>
      </c>
      <c r="E45" s="3">
        <v>1200.31</v>
      </c>
      <c r="F45" s="3">
        <v>53.1</v>
      </c>
      <c r="G45" s="3">
        <v>53.1</v>
      </c>
      <c r="H45" s="3">
        <v>0</v>
      </c>
      <c r="I45" s="3"/>
      <c r="J45" s="3">
        <v>0</v>
      </c>
      <c r="K45" s="3">
        <v>0</v>
      </c>
      <c r="P45" s="5" t="str">
        <f t="shared" si="0"/>
        <v>挖填平衡区</v>
      </c>
    </row>
    <row r="46" ht="21" customHeight="1" spans="1:16">
      <c r="A46" s="3">
        <v>44</v>
      </c>
      <c r="B46" s="3">
        <v>2152.18</v>
      </c>
      <c r="C46" s="4">
        <v>31.972</v>
      </c>
      <c r="D46" s="3">
        <v>1118.99</v>
      </c>
      <c r="E46" s="3">
        <v>1033.64</v>
      </c>
      <c r="F46" s="3">
        <v>145</v>
      </c>
      <c r="G46" s="3">
        <v>145</v>
      </c>
      <c r="H46" s="3">
        <v>0</v>
      </c>
      <c r="I46" s="3"/>
      <c r="J46" s="3">
        <v>0</v>
      </c>
      <c r="K46" s="3">
        <v>0</v>
      </c>
      <c r="P46" s="5" t="str">
        <f t="shared" si="0"/>
        <v>挖填平衡区</v>
      </c>
    </row>
    <row r="47" ht="21" customHeight="1" spans="1:16">
      <c r="A47" s="3">
        <v>45</v>
      </c>
      <c r="B47" s="3">
        <v>1584.98</v>
      </c>
      <c r="C47" s="4">
        <v>32.588</v>
      </c>
      <c r="D47" s="3">
        <v>779.92</v>
      </c>
      <c r="E47" s="3">
        <v>805.06</v>
      </c>
      <c r="F47" s="3">
        <v>145.6</v>
      </c>
      <c r="G47" s="3">
        <v>145.6</v>
      </c>
      <c r="H47" s="3">
        <v>0</v>
      </c>
      <c r="I47" s="3"/>
      <c r="J47" s="3">
        <v>0</v>
      </c>
      <c r="K47" s="3">
        <v>0</v>
      </c>
      <c r="P47" s="5" t="str">
        <f t="shared" si="0"/>
        <v>挖填平衡区</v>
      </c>
    </row>
    <row r="48" ht="21" customHeight="1" spans="1:16">
      <c r="A48" s="3">
        <v>46</v>
      </c>
      <c r="B48" s="3">
        <v>1588.17</v>
      </c>
      <c r="C48" s="4">
        <v>32.22</v>
      </c>
      <c r="D48" s="3">
        <v>875.8</v>
      </c>
      <c r="E48" s="3">
        <v>712.38</v>
      </c>
      <c r="F48" s="3">
        <v>105.1</v>
      </c>
      <c r="G48" s="3">
        <v>105.1</v>
      </c>
      <c r="H48" s="3">
        <v>0</v>
      </c>
      <c r="I48" s="3"/>
      <c r="J48" s="3">
        <v>0</v>
      </c>
      <c r="K48" s="3">
        <v>0</v>
      </c>
      <c r="P48" s="5" t="str">
        <f t="shared" si="0"/>
        <v>挖填平衡区</v>
      </c>
    </row>
    <row r="49" ht="21" customHeight="1" spans="1:16">
      <c r="A49" s="3">
        <v>47</v>
      </c>
      <c r="B49" s="3">
        <v>2271.53</v>
      </c>
      <c r="C49" s="4">
        <v>31.869</v>
      </c>
      <c r="D49" s="3">
        <v>1358.85</v>
      </c>
      <c r="E49" s="3">
        <v>912.67</v>
      </c>
      <c r="F49" s="3">
        <v>152.1</v>
      </c>
      <c r="G49" s="3">
        <v>152.1</v>
      </c>
      <c r="H49" s="3">
        <v>0</v>
      </c>
      <c r="I49" s="3"/>
      <c r="J49" s="3">
        <v>0</v>
      </c>
      <c r="K49" s="3">
        <v>0</v>
      </c>
      <c r="P49" s="5" t="str">
        <f t="shared" si="0"/>
        <v>挖填平衡区</v>
      </c>
    </row>
    <row r="50" ht="21" customHeight="1" spans="1:16">
      <c r="A50" s="3">
        <v>48</v>
      </c>
      <c r="B50" s="3">
        <v>1584.78</v>
      </c>
      <c r="C50" s="4">
        <v>32.264</v>
      </c>
      <c r="D50" s="3">
        <v>640.22</v>
      </c>
      <c r="E50" s="3">
        <v>944.57</v>
      </c>
      <c r="F50" s="3">
        <v>120.5</v>
      </c>
      <c r="G50" s="3">
        <v>120.5</v>
      </c>
      <c r="H50" s="3">
        <v>0</v>
      </c>
      <c r="I50" s="3"/>
      <c r="J50" s="3">
        <v>0</v>
      </c>
      <c r="K50" s="3">
        <v>0</v>
      </c>
      <c r="P50" s="5" t="str">
        <f t="shared" si="0"/>
        <v>挖填平衡区</v>
      </c>
    </row>
    <row r="51" ht="21" customHeight="1" spans="1:16">
      <c r="A51" s="3">
        <v>49</v>
      </c>
      <c r="B51" s="3">
        <v>1513.94</v>
      </c>
      <c r="C51" s="4">
        <v>31.855</v>
      </c>
      <c r="D51" s="3">
        <v>1040.58</v>
      </c>
      <c r="E51" s="3">
        <v>473.31</v>
      </c>
      <c r="F51" s="3">
        <v>59.6</v>
      </c>
      <c r="G51" s="3">
        <v>59.6</v>
      </c>
      <c r="H51" s="3">
        <v>0</v>
      </c>
      <c r="I51" s="3"/>
      <c r="J51" s="3">
        <v>0</v>
      </c>
      <c r="K51" s="3">
        <v>0</v>
      </c>
      <c r="P51" s="5" t="str">
        <f t="shared" si="0"/>
        <v>挖填平衡区</v>
      </c>
    </row>
    <row r="52" ht="21" customHeight="1" spans="1:16">
      <c r="A52" s="3">
        <v>50</v>
      </c>
      <c r="B52" s="3">
        <v>1508.7</v>
      </c>
      <c r="C52" s="4">
        <v>31.78</v>
      </c>
      <c r="D52" s="3">
        <v>517.87</v>
      </c>
      <c r="E52" s="3">
        <v>990.81</v>
      </c>
      <c r="F52" s="3">
        <v>43.7</v>
      </c>
      <c r="G52" s="3">
        <v>43.7</v>
      </c>
      <c r="H52" s="3">
        <v>0</v>
      </c>
      <c r="I52" s="3"/>
      <c r="J52" s="3">
        <v>0</v>
      </c>
      <c r="K52" s="3">
        <v>0</v>
      </c>
      <c r="P52" s="5" t="str">
        <f t="shared" si="0"/>
        <v>挖填平衡区</v>
      </c>
    </row>
    <row r="53" ht="21" customHeight="1" spans="1:16">
      <c r="A53" s="3">
        <v>51</v>
      </c>
      <c r="B53" s="3">
        <v>1528.77</v>
      </c>
      <c r="C53" s="4">
        <v>31.951</v>
      </c>
      <c r="D53" s="3">
        <v>801.89</v>
      </c>
      <c r="E53" s="3">
        <v>726.86</v>
      </c>
      <c r="F53" s="3">
        <v>115.1</v>
      </c>
      <c r="G53" s="3">
        <v>115.1</v>
      </c>
      <c r="H53" s="3">
        <v>0</v>
      </c>
      <c r="I53" s="3"/>
      <c r="J53" s="3">
        <v>0</v>
      </c>
      <c r="K53" s="3">
        <v>0</v>
      </c>
      <c r="P53" s="5" t="str">
        <f t="shared" si="0"/>
        <v>挖填平衡区</v>
      </c>
    </row>
    <row r="54" ht="21" customHeight="1" spans="1:16">
      <c r="A54" s="3">
        <v>52</v>
      </c>
      <c r="B54" s="3">
        <v>1391.41</v>
      </c>
      <c r="C54" s="4">
        <v>31.48</v>
      </c>
      <c r="D54" s="3">
        <v>1142.96</v>
      </c>
      <c r="E54" s="3">
        <v>248.45</v>
      </c>
      <c r="F54" s="3">
        <v>22.1</v>
      </c>
      <c r="G54" s="3">
        <v>22.1</v>
      </c>
      <c r="H54" s="3">
        <v>0</v>
      </c>
      <c r="I54" s="3"/>
      <c r="J54" s="3">
        <v>0</v>
      </c>
      <c r="K54" s="3">
        <v>0</v>
      </c>
      <c r="P54" s="5" t="str">
        <f t="shared" si="0"/>
        <v>挖填平衡区</v>
      </c>
    </row>
    <row r="55" ht="21" customHeight="1" spans="1:16">
      <c r="A55" s="3">
        <v>53</v>
      </c>
      <c r="B55" s="3">
        <v>1176.13</v>
      </c>
      <c r="C55" s="4">
        <v>31.406</v>
      </c>
      <c r="D55" s="3">
        <v>841.65</v>
      </c>
      <c r="E55" s="3">
        <v>334.51</v>
      </c>
      <c r="F55" s="3">
        <v>59.5</v>
      </c>
      <c r="G55" s="3">
        <v>59.5</v>
      </c>
      <c r="H55" s="3">
        <v>0</v>
      </c>
      <c r="I55" s="3"/>
      <c r="J55" s="3">
        <v>0</v>
      </c>
      <c r="K55" s="3">
        <v>0</v>
      </c>
      <c r="P55" s="5" t="str">
        <f t="shared" si="0"/>
        <v>挖填平衡区</v>
      </c>
    </row>
    <row r="56" ht="21" customHeight="1" spans="1:16">
      <c r="A56" s="3">
        <v>54</v>
      </c>
      <c r="B56" s="3">
        <v>3404.69</v>
      </c>
      <c r="C56" s="4">
        <v>34.516</v>
      </c>
      <c r="D56" s="3">
        <v>1932.03</v>
      </c>
      <c r="E56" s="3">
        <v>1472.68</v>
      </c>
      <c r="F56" s="3">
        <v>929.8</v>
      </c>
      <c r="G56" s="3">
        <v>929.8</v>
      </c>
      <c r="H56" s="3">
        <v>0</v>
      </c>
      <c r="I56" s="3"/>
      <c r="J56" s="3">
        <v>0</v>
      </c>
      <c r="K56" s="3">
        <v>0</v>
      </c>
      <c r="P56" s="5" t="str">
        <f t="shared" si="0"/>
        <v>挖填平衡区</v>
      </c>
    </row>
    <row r="57" ht="21" customHeight="1" spans="1:16">
      <c r="A57" s="3">
        <v>55</v>
      </c>
      <c r="B57" s="3">
        <v>3631.4</v>
      </c>
      <c r="C57" s="4">
        <v>33.061</v>
      </c>
      <c r="D57" s="3">
        <v>1662.74</v>
      </c>
      <c r="E57" s="3">
        <v>1968.71</v>
      </c>
      <c r="F57" s="3">
        <v>1239.4</v>
      </c>
      <c r="G57" s="3">
        <v>1239.4</v>
      </c>
      <c r="H57" s="3">
        <v>0</v>
      </c>
      <c r="I57" s="3"/>
      <c r="J57" s="3">
        <v>3631.4</v>
      </c>
      <c r="K57" s="3">
        <v>1089.4</v>
      </c>
      <c r="P57" s="5" t="str">
        <f t="shared" si="0"/>
        <v>挖填平衡区</v>
      </c>
    </row>
    <row r="58" ht="21" customHeight="1" spans="1:16">
      <c r="A58" s="3">
        <v>56</v>
      </c>
      <c r="B58" s="3">
        <v>3717.77</v>
      </c>
      <c r="C58" s="4">
        <v>31.75</v>
      </c>
      <c r="D58" s="3">
        <v>1045.75</v>
      </c>
      <c r="E58" s="3">
        <v>2671.96</v>
      </c>
      <c r="F58" s="3">
        <v>587.4</v>
      </c>
      <c r="G58" s="3">
        <v>587.4</v>
      </c>
      <c r="H58" s="3">
        <v>0</v>
      </c>
      <c r="I58" s="3"/>
      <c r="J58" s="3">
        <v>0</v>
      </c>
      <c r="K58" s="3">
        <v>0</v>
      </c>
      <c r="P58" s="5" t="str">
        <f t="shared" si="0"/>
        <v>挖填平衡区</v>
      </c>
    </row>
    <row r="59" ht="21" customHeight="1" spans="1:16">
      <c r="A59" s="3">
        <v>57</v>
      </c>
      <c r="B59" s="3">
        <v>1695.45</v>
      </c>
      <c r="C59" s="4">
        <v>33.871</v>
      </c>
      <c r="D59" s="3">
        <v>825.78</v>
      </c>
      <c r="E59" s="3">
        <v>869.65</v>
      </c>
      <c r="F59" s="3">
        <v>254.4</v>
      </c>
      <c r="G59" s="3">
        <v>254.4</v>
      </c>
      <c r="H59" s="3">
        <v>0</v>
      </c>
      <c r="I59" s="3"/>
      <c r="J59" s="3">
        <v>0</v>
      </c>
      <c r="K59" s="3">
        <v>0</v>
      </c>
      <c r="P59" s="5" t="str">
        <f t="shared" si="0"/>
        <v>挖填平衡区</v>
      </c>
    </row>
    <row r="60" ht="21" customHeight="1" spans="1:16">
      <c r="A60" s="3">
        <v>58</v>
      </c>
      <c r="B60" s="3">
        <v>1851.86</v>
      </c>
      <c r="C60" s="4">
        <v>31.8</v>
      </c>
      <c r="D60" s="3">
        <v>1111.4</v>
      </c>
      <c r="E60" s="3">
        <v>740.48</v>
      </c>
      <c r="F60" s="3">
        <v>813</v>
      </c>
      <c r="G60" s="3">
        <v>105.4</v>
      </c>
      <c r="H60" s="3">
        <v>707.6</v>
      </c>
      <c r="I60" s="3" t="s">
        <v>18</v>
      </c>
      <c r="J60" s="3">
        <v>1851.86</v>
      </c>
      <c r="K60" s="3">
        <v>555.6</v>
      </c>
      <c r="P60" s="5" t="str">
        <f t="shared" si="0"/>
        <v>挖方区</v>
      </c>
    </row>
    <row r="61" ht="21" customHeight="1" spans="1:16">
      <c r="A61" s="3">
        <v>59</v>
      </c>
      <c r="B61" s="3">
        <v>1940.79</v>
      </c>
      <c r="C61" s="4">
        <v>31.367</v>
      </c>
      <c r="D61" s="3">
        <v>695.86</v>
      </c>
      <c r="E61" s="3">
        <v>1244.92</v>
      </c>
      <c r="F61" s="3">
        <v>69.9</v>
      </c>
      <c r="G61" s="3">
        <v>69.9</v>
      </c>
      <c r="H61" s="3">
        <v>0</v>
      </c>
      <c r="I61" s="3"/>
      <c r="J61" s="3">
        <v>0</v>
      </c>
      <c r="K61" s="3">
        <v>0</v>
      </c>
      <c r="P61" s="5" t="str">
        <f t="shared" si="0"/>
        <v>挖填平衡区</v>
      </c>
    </row>
    <row r="62" ht="21" customHeight="1" spans="1:16">
      <c r="A62" s="3">
        <v>60</v>
      </c>
      <c r="B62" s="3">
        <v>1595.69</v>
      </c>
      <c r="C62" s="4">
        <v>31.139</v>
      </c>
      <c r="D62" s="3">
        <v>937.51</v>
      </c>
      <c r="E62" s="3">
        <v>658.19</v>
      </c>
      <c r="F62" s="3">
        <v>83.3</v>
      </c>
      <c r="G62" s="3">
        <v>83.3</v>
      </c>
      <c r="H62" s="3">
        <v>0</v>
      </c>
      <c r="I62" s="3"/>
      <c r="J62" s="3">
        <v>0</v>
      </c>
      <c r="K62" s="3">
        <v>0</v>
      </c>
      <c r="P62" s="5" t="str">
        <f t="shared" si="0"/>
        <v>挖填平衡区</v>
      </c>
    </row>
    <row r="63" ht="21" customHeight="1" spans="1:16">
      <c r="A63" s="3">
        <v>61</v>
      </c>
      <c r="B63" s="3">
        <v>1439.25</v>
      </c>
      <c r="C63" s="4">
        <v>30.792</v>
      </c>
      <c r="D63" s="3">
        <v>582.51</v>
      </c>
      <c r="E63" s="3">
        <v>856.71</v>
      </c>
      <c r="F63" s="3">
        <v>65.9</v>
      </c>
      <c r="G63" s="3">
        <v>65.9</v>
      </c>
      <c r="H63" s="3">
        <v>0</v>
      </c>
      <c r="I63" s="3"/>
      <c r="J63" s="3">
        <v>0</v>
      </c>
      <c r="K63" s="3">
        <v>0</v>
      </c>
      <c r="P63" s="5" t="str">
        <f t="shared" si="0"/>
        <v>挖填平衡区</v>
      </c>
    </row>
    <row r="64" ht="21" customHeight="1" spans="1:16">
      <c r="A64" s="3">
        <v>62</v>
      </c>
      <c r="B64" s="3">
        <v>2253.36</v>
      </c>
      <c r="C64" s="4">
        <v>33.011</v>
      </c>
      <c r="D64" s="3">
        <v>1204.53</v>
      </c>
      <c r="E64" s="3">
        <v>1048.84</v>
      </c>
      <c r="F64" s="3">
        <v>690.6</v>
      </c>
      <c r="G64" s="3">
        <v>690.6</v>
      </c>
      <c r="H64" s="3">
        <v>0</v>
      </c>
      <c r="I64" s="3"/>
      <c r="J64" s="3">
        <v>2253.36</v>
      </c>
      <c r="K64" s="3">
        <v>676</v>
      </c>
      <c r="P64" s="5" t="str">
        <f t="shared" si="0"/>
        <v>挖填平衡区</v>
      </c>
    </row>
    <row r="65" ht="21" customHeight="1" spans="1:16">
      <c r="A65" s="3">
        <v>63</v>
      </c>
      <c r="B65" s="3">
        <v>1955.49</v>
      </c>
      <c r="C65" s="4">
        <v>31.75</v>
      </c>
      <c r="D65" s="3">
        <v>25.93</v>
      </c>
      <c r="E65" s="3">
        <v>1929.58</v>
      </c>
      <c r="F65" s="3">
        <v>1.6</v>
      </c>
      <c r="G65" s="3">
        <v>713.1</v>
      </c>
      <c r="H65" s="3">
        <v>-711.5</v>
      </c>
      <c r="I65" s="3"/>
      <c r="J65" s="3">
        <v>1955.49</v>
      </c>
      <c r="K65" s="3">
        <v>586.6</v>
      </c>
      <c r="P65" s="5" t="str">
        <f t="shared" si="0"/>
        <v>填方区</v>
      </c>
    </row>
    <row r="66" ht="21" customHeight="1" spans="1:16">
      <c r="A66" s="3">
        <v>64</v>
      </c>
      <c r="B66" s="3">
        <v>1975.67</v>
      </c>
      <c r="C66" s="4">
        <v>31.105</v>
      </c>
      <c r="D66" s="3">
        <v>1235.88</v>
      </c>
      <c r="E66" s="3">
        <v>739.8</v>
      </c>
      <c r="F66" s="3">
        <v>102.4</v>
      </c>
      <c r="G66" s="3">
        <v>102.4</v>
      </c>
      <c r="H66" s="3">
        <v>0</v>
      </c>
      <c r="I66" s="3"/>
      <c r="J66" s="3">
        <v>0</v>
      </c>
      <c r="K66" s="3">
        <v>0</v>
      </c>
      <c r="P66" s="5" t="str">
        <f t="shared" si="0"/>
        <v>挖填平衡区</v>
      </c>
    </row>
    <row r="67" ht="21" customHeight="1" spans="1:16">
      <c r="A67" s="3">
        <v>65</v>
      </c>
      <c r="B67" s="3">
        <v>1650.38</v>
      </c>
      <c r="C67" s="4">
        <v>30.795</v>
      </c>
      <c r="D67" s="3">
        <v>686.55</v>
      </c>
      <c r="E67" s="3">
        <v>963.83</v>
      </c>
      <c r="F67" s="3">
        <v>93.4</v>
      </c>
      <c r="G67" s="3">
        <v>93.4</v>
      </c>
      <c r="H67" s="3">
        <v>0</v>
      </c>
      <c r="I67" s="3"/>
      <c r="J67" s="3">
        <v>0</v>
      </c>
      <c r="K67" s="3">
        <v>0</v>
      </c>
      <c r="P67" s="5" t="str">
        <f t="shared" ref="P67:P85" si="1">IF(H67&gt;0,"挖方区",IF(H67=0,"挖填平衡区","填方区"))</f>
        <v>挖填平衡区</v>
      </c>
    </row>
    <row r="68" ht="21" customHeight="1" spans="1:16">
      <c r="A68" s="3">
        <v>66</v>
      </c>
      <c r="B68" s="3">
        <v>1624.26</v>
      </c>
      <c r="C68" s="4">
        <v>30.619</v>
      </c>
      <c r="D68" s="3">
        <v>525.41</v>
      </c>
      <c r="E68" s="3">
        <v>1098.87</v>
      </c>
      <c r="F68" s="3">
        <v>26.4</v>
      </c>
      <c r="G68" s="3">
        <v>26.4</v>
      </c>
      <c r="H68" s="3">
        <v>0</v>
      </c>
      <c r="I68" s="3"/>
      <c r="J68" s="3">
        <v>0</v>
      </c>
      <c r="K68" s="3">
        <v>0</v>
      </c>
      <c r="P68" s="5" t="str">
        <f t="shared" si="1"/>
        <v>挖填平衡区</v>
      </c>
    </row>
    <row r="69" ht="21" customHeight="1" spans="1:16">
      <c r="A69" s="3">
        <v>67</v>
      </c>
      <c r="B69" s="3">
        <v>2074.34</v>
      </c>
      <c r="C69" s="4">
        <v>32.5</v>
      </c>
      <c r="D69" s="3">
        <v>711.57</v>
      </c>
      <c r="E69" s="3">
        <v>1362.79</v>
      </c>
      <c r="F69" s="3">
        <v>519.1</v>
      </c>
      <c r="G69" s="3">
        <v>847.2</v>
      </c>
      <c r="H69" s="3">
        <v>-328.1</v>
      </c>
      <c r="I69" s="3"/>
      <c r="J69" s="3">
        <v>2074.34</v>
      </c>
      <c r="K69" s="3">
        <v>622.3</v>
      </c>
      <c r="P69" s="5" t="str">
        <f t="shared" si="1"/>
        <v>填方区</v>
      </c>
    </row>
    <row r="70" ht="21" customHeight="1" spans="1:16">
      <c r="A70" s="3">
        <v>68</v>
      </c>
      <c r="B70" s="3">
        <v>1839.86</v>
      </c>
      <c r="C70" s="4">
        <v>31.262</v>
      </c>
      <c r="D70" s="3">
        <v>927</v>
      </c>
      <c r="E70" s="3">
        <v>912.86</v>
      </c>
      <c r="F70" s="3">
        <v>107.3</v>
      </c>
      <c r="G70" s="3">
        <v>107.3</v>
      </c>
      <c r="H70" s="3">
        <v>0</v>
      </c>
      <c r="I70" s="3"/>
      <c r="J70" s="3">
        <v>0</v>
      </c>
      <c r="K70" s="3">
        <v>0</v>
      </c>
      <c r="P70" s="5" t="str">
        <f t="shared" si="1"/>
        <v>挖填平衡区</v>
      </c>
    </row>
    <row r="71" ht="21" customHeight="1" spans="1:16">
      <c r="A71" s="3">
        <v>69</v>
      </c>
      <c r="B71" s="3">
        <v>1873.16</v>
      </c>
      <c r="C71" s="4">
        <v>30.717</v>
      </c>
      <c r="D71" s="3">
        <v>937.18</v>
      </c>
      <c r="E71" s="3">
        <v>935.96</v>
      </c>
      <c r="F71" s="3">
        <v>40.3</v>
      </c>
      <c r="G71" s="3">
        <v>40.3</v>
      </c>
      <c r="H71" s="3">
        <v>0</v>
      </c>
      <c r="I71" s="3"/>
      <c r="J71" s="3">
        <v>0</v>
      </c>
      <c r="K71" s="3">
        <v>0</v>
      </c>
      <c r="P71" s="5" t="str">
        <f t="shared" si="1"/>
        <v>挖填平衡区</v>
      </c>
    </row>
    <row r="72" ht="21" customHeight="1" spans="1:16">
      <c r="A72" s="3">
        <v>70</v>
      </c>
      <c r="B72" s="3">
        <v>1658.47</v>
      </c>
      <c r="C72" s="4">
        <v>30.628</v>
      </c>
      <c r="D72" s="3">
        <v>966.44</v>
      </c>
      <c r="E72" s="3">
        <v>691.99</v>
      </c>
      <c r="F72" s="3">
        <v>18.6</v>
      </c>
      <c r="G72" s="3">
        <v>18.6</v>
      </c>
      <c r="H72" s="3">
        <v>0</v>
      </c>
      <c r="I72" s="3"/>
      <c r="J72" s="3">
        <v>0</v>
      </c>
      <c r="K72" s="3">
        <v>0</v>
      </c>
      <c r="P72" s="5" t="str">
        <f t="shared" si="1"/>
        <v>挖填平衡区</v>
      </c>
    </row>
    <row r="73" ht="21" customHeight="1" spans="1:16">
      <c r="A73" s="3">
        <v>71</v>
      </c>
      <c r="B73" s="3">
        <v>2135.47</v>
      </c>
      <c r="C73" s="4">
        <v>30.613</v>
      </c>
      <c r="D73" s="3">
        <v>692.59</v>
      </c>
      <c r="E73" s="3">
        <v>1444.48</v>
      </c>
      <c r="F73" s="3">
        <v>62.1</v>
      </c>
      <c r="G73" s="3">
        <v>62.1</v>
      </c>
      <c r="H73" s="3">
        <v>0</v>
      </c>
      <c r="I73" s="3"/>
      <c r="J73" s="3">
        <v>0</v>
      </c>
      <c r="K73" s="3">
        <v>0</v>
      </c>
      <c r="P73" s="5" t="str">
        <f t="shared" si="1"/>
        <v>挖填平衡区</v>
      </c>
    </row>
    <row r="74" ht="21" customHeight="1" spans="1:16">
      <c r="A74" s="3">
        <v>72</v>
      </c>
      <c r="B74" s="3">
        <v>1975.29</v>
      </c>
      <c r="C74" s="4">
        <v>32.45</v>
      </c>
      <c r="D74" s="3">
        <v>1233.04</v>
      </c>
      <c r="E74" s="3">
        <v>742.26</v>
      </c>
      <c r="F74" s="3">
        <v>847</v>
      </c>
      <c r="G74" s="3">
        <v>539.5</v>
      </c>
      <c r="H74" s="3">
        <v>307.5</v>
      </c>
      <c r="I74" s="3" t="s">
        <v>19</v>
      </c>
      <c r="J74" s="3">
        <v>1975.29</v>
      </c>
      <c r="K74" s="3">
        <v>592.6</v>
      </c>
      <c r="P74" s="5" t="str">
        <f t="shared" si="1"/>
        <v>挖方区</v>
      </c>
    </row>
    <row r="75" ht="21" customHeight="1" spans="1:16">
      <c r="A75" s="3">
        <v>73</v>
      </c>
      <c r="B75" s="3">
        <v>1732.74</v>
      </c>
      <c r="C75" s="4">
        <v>31.008</v>
      </c>
      <c r="D75" s="3">
        <v>444.19</v>
      </c>
      <c r="E75" s="3">
        <v>1288.57</v>
      </c>
      <c r="F75" s="3">
        <v>35.1</v>
      </c>
      <c r="G75" s="3">
        <v>35.1</v>
      </c>
      <c r="H75" s="3">
        <v>0</v>
      </c>
      <c r="I75" s="3"/>
      <c r="J75" s="3">
        <v>0</v>
      </c>
      <c r="K75" s="3">
        <v>0</v>
      </c>
      <c r="P75" s="5" t="str">
        <f t="shared" si="1"/>
        <v>挖填平衡区</v>
      </c>
    </row>
    <row r="76" ht="21" customHeight="1" spans="1:16">
      <c r="A76" s="3">
        <v>74</v>
      </c>
      <c r="B76" s="3">
        <v>1738.62</v>
      </c>
      <c r="C76" s="4">
        <v>30.787</v>
      </c>
      <c r="D76" s="3">
        <v>998.02</v>
      </c>
      <c r="E76" s="3">
        <v>740.61</v>
      </c>
      <c r="F76" s="3">
        <v>44</v>
      </c>
      <c r="G76" s="3">
        <v>44</v>
      </c>
      <c r="H76" s="3">
        <v>0</v>
      </c>
      <c r="I76" s="3"/>
      <c r="J76" s="3">
        <v>0</v>
      </c>
      <c r="K76" s="3">
        <v>0</v>
      </c>
      <c r="P76" s="5" t="str">
        <f t="shared" si="1"/>
        <v>挖填平衡区</v>
      </c>
    </row>
    <row r="77" ht="21" customHeight="1" spans="1:16">
      <c r="A77" s="3">
        <v>75</v>
      </c>
      <c r="B77" s="3">
        <v>1679.99</v>
      </c>
      <c r="C77" s="4">
        <v>30.774</v>
      </c>
      <c r="D77" s="3">
        <v>817.48</v>
      </c>
      <c r="E77" s="3">
        <v>862.77</v>
      </c>
      <c r="F77" s="3">
        <v>105.9</v>
      </c>
      <c r="G77" s="3">
        <v>105.9</v>
      </c>
      <c r="H77" s="3">
        <v>0</v>
      </c>
      <c r="I77" s="3"/>
      <c r="J77" s="3">
        <v>0</v>
      </c>
      <c r="K77" s="3">
        <v>0</v>
      </c>
      <c r="P77" s="5" t="str">
        <f t="shared" si="1"/>
        <v>挖填平衡区</v>
      </c>
    </row>
    <row r="78" ht="21" customHeight="1" spans="1:16">
      <c r="A78" s="3">
        <v>76</v>
      </c>
      <c r="B78" s="3">
        <v>1740.24</v>
      </c>
      <c r="C78" s="4">
        <v>31.99</v>
      </c>
      <c r="D78" s="3">
        <v>888.27</v>
      </c>
      <c r="E78" s="3">
        <v>851.95</v>
      </c>
      <c r="F78" s="3">
        <v>224.2</v>
      </c>
      <c r="G78" s="3">
        <v>224.2</v>
      </c>
      <c r="H78" s="3">
        <v>0</v>
      </c>
      <c r="I78" s="3"/>
      <c r="J78" s="3">
        <v>0</v>
      </c>
      <c r="K78" s="3">
        <v>0</v>
      </c>
      <c r="P78" s="5" t="str">
        <f t="shared" si="1"/>
        <v>挖填平衡区</v>
      </c>
    </row>
    <row r="79" ht="21" customHeight="1" spans="1:16">
      <c r="A79" s="3">
        <v>77</v>
      </c>
      <c r="B79" s="3">
        <v>1546.79</v>
      </c>
      <c r="C79" s="4">
        <v>31.259</v>
      </c>
      <c r="D79" s="3">
        <v>499.52</v>
      </c>
      <c r="E79" s="3">
        <v>1047.28</v>
      </c>
      <c r="F79" s="3">
        <v>155</v>
      </c>
      <c r="G79" s="3">
        <v>155</v>
      </c>
      <c r="H79" s="3">
        <v>0</v>
      </c>
      <c r="I79" s="3"/>
      <c r="J79" s="3">
        <v>0</v>
      </c>
      <c r="K79" s="3">
        <v>0</v>
      </c>
      <c r="L79" t="s">
        <v>20</v>
      </c>
      <c r="M79">
        <f>G86-M80</f>
        <v>17643.5</v>
      </c>
      <c r="P79" s="5" t="str">
        <f t="shared" si="1"/>
        <v>挖填平衡区</v>
      </c>
    </row>
    <row r="80" ht="21" customHeight="1" spans="1:16">
      <c r="A80" s="3">
        <v>78</v>
      </c>
      <c r="B80" s="3">
        <v>1520.08</v>
      </c>
      <c r="C80" s="4">
        <v>30.797</v>
      </c>
      <c r="D80" s="3">
        <v>811.75</v>
      </c>
      <c r="E80" s="3">
        <v>708.32</v>
      </c>
      <c r="F80" s="3">
        <v>46.3</v>
      </c>
      <c r="G80" s="3">
        <v>46.3</v>
      </c>
      <c r="H80" s="3">
        <v>0</v>
      </c>
      <c r="I80" s="3"/>
      <c r="J80" s="3">
        <v>0</v>
      </c>
      <c r="K80" s="3">
        <v>0</v>
      </c>
      <c r="L80" t="s">
        <v>21</v>
      </c>
      <c r="M80">
        <f>-(H69+H65+H30+H28+H26+H27+H12+H8+H3)</f>
        <v>3011.1</v>
      </c>
      <c r="P80" s="5" t="str">
        <f t="shared" si="1"/>
        <v>挖填平衡区</v>
      </c>
    </row>
    <row r="81" ht="21" customHeight="1" spans="1:16">
      <c r="A81" s="3">
        <v>79</v>
      </c>
      <c r="B81" s="3">
        <v>1686.15</v>
      </c>
      <c r="C81" s="4">
        <v>30.609</v>
      </c>
      <c r="D81" s="3">
        <v>549.68</v>
      </c>
      <c r="E81" s="3">
        <v>1136.45</v>
      </c>
      <c r="F81" s="3">
        <v>63.6</v>
      </c>
      <c r="G81" s="3">
        <v>63.6</v>
      </c>
      <c r="H81" s="3">
        <v>0</v>
      </c>
      <c r="I81" s="3"/>
      <c r="J81" s="3">
        <v>0</v>
      </c>
      <c r="K81" s="3">
        <v>0</v>
      </c>
      <c r="L81" t="s">
        <v>22</v>
      </c>
      <c r="M81">
        <f>K86</f>
        <v>7322.4</v>
      </c>
      <c r="P81" s="5" t="str">
        <f t="shared" si="1"/>
        <v>挖填平衡区</v>
      </c>
    </row>
    <row r="82" ht="21" customHeight="1" spans="1:16">
      <c r="A82" s="3">
        <v>80</v>
      </c>
      <c r="B82" s="3">
        <v>4516.85</v>
      </c>
      <c r="C82" s="4">
        <v>31.784</v>
      </c>
      <c r="D82" s="3">
        <v>2737.12</v>
      </c>
      <c r="E82" s="3">
        <v>1779.69</v>
      </c>
      <c r="F82" s="3">
        <v>1201.4</v>
      </c>
      <c r="G82" s="3">
        <v>1201.4</v>
      </c>
      <c r="H82" s="3">
        <v>0</v>
      </c>
      <c r="I82" s="3"/>
      <c r="J82" s="3">
        <v>0</v>
      </c>
      <c r="K82" s="3">
        <v>0</v>
      </c>
      <c r="P82" s="5" t="str">
        <f t="shared" si="1"/>
        <v>挖填平衡区</v>
      </c>
    </row>
    <row r="83" ht="21" customHeight="1" spans="1:16">
      <c r="A83" s="3">
        <v>81</v>
      </c>
      <c r="B83" s="3">
        <v>3603.29</v>
      </c>
      <c r="C83" s="4">
        <v>31.03</v>
      </c>
      <c r="D83" s="3">
        <v>1698.07</v>
      </c>
      <c r="E83" s="3">
        <v>1905.21</v>
      </c>
      <c r="F83" s="3">
        <v>718.3</v>
      </c>
      <c r="G83" s="3">
        <v>718.3</v>
      </c>
      <c r="H83" s="3">
        <v>0</v>
      </c>
      <c r="I83" s="3"/>
      <c r="J83" s="3">
        <v>0</v>
      </c>
      <c r="K83" s="3">
        <v>0</v>
      </c>
      <c r="P83" s="5" t="str">
        <f t="shared" si="1"/>
        <v>挖填平衡区</v>
      </c>
    </row>
    <row r="84" ht="21" customHeight="1" spans="1:16">
      <c r="A84" s="3">
        <v>82</v>
      </c>
      <c r="B84" s="3">
        <v>2172.66</v>
      </c>
      <c r="C84" s="4">
        <v>30.654</v>
      </c>
      <c r="D84" s="3">
        <v>897.29</v>
      </c>
      <c r="E84" s="3">
        <v>1275.38</v>
      </c>
      <c r="F84" s="3">
        <v>94.3</v>
      </c>
      <c r="G84" s="3">
        <v>94.3</v>
      </c>
      <c r="H84" s="3">
        <v>0</v>
      </c>
      <c r="I84" s="3"/>
      <c r="J84" s="3">
        <v>0</v>
      </c>
      <c r="K84" s="3">
        <v>0</v>
      </c>
      <c r="P84" s="5" t="str">
        <f t="shared" si="1"/>
        <v>挖填平衡区</v>
      </c>
    </row>
    <row r="85" ht="21" customHeight="1" spans="1:16">
      <c r="A85" s="3">
        <v>83</v>
      </c>
      <c r="B85" s="3">
        <v>504.33</v>
      </c>
      <c r="C85" s="4">
        <v>30.993</v>
      </c>
      <c r="D85" s="3">
        <v>184.46</v>
      </c>
      <c r="E85" s="3">
        <v>319.89</v>
      </c>
      <c r="F85" s="3">
        <v>51.4</v>
      </c>
      <c r="G85" s="3">
        <v>51.4</v>
      </c>
      <c r="H85" s="3">
        <v>0</v>
      </c>
      <c r="I85" s="3"/>
      <c r="J85" s="3">
        <v>0</v>
      </c>
      <c r="K85" s="3">
        <v>0</v>
      </c>
      <c r="P85" s="5" t="str">
        <f t="shared" si="1"/>
        <v>挖填平衡区</v>
      </c>
    </row>
    <row r="86" ht="21" customHeight="1" spans="1:11">
      <c r="A86" s="6" t="s">
        <v>23</v>
      </c>
      <c r="B86" s="6">
        <f t="shared" ref="B86:H86" si="2">SUM(B3:B85)</f>
        <v>168686.67</v>
      </c>
      <c r="C86" s="6"/>
      <c r="D86" s="6">
        <f t="shared" si="2"/>
        <v>81952.2</v>
      </c>
      <c r="E86" s="6">
        <f t="shared" si="2"/>
        <v>86739.06</v>
      </c>
      <c r="F86" s="6">
        <f t="shared" si="2"/>
        <v>20773.1</v>
      </c>
      <c r="G86" s="6">
        <f t="shared" si="2"/>
        <v>20654.6</v>
      </c>
      <c r="H86" s="6">
        <f t="shared" si="2"/>
        <v>118.5</v>
      </c>
      <c r="I86" s="6"/>
      <c r="J86" s="6">
        <f>SUM(J3:J85)</f>
        <v>24408.24</v>
      </c>
      <c r="K86" s="6">
        <f>SUM(K3:K85)</f>
        <v>7322.4</v>
      </c>
    </row>
  </sheetData>
  <mergeCells count="1">
    <mergeCell ref="A1:K1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M80" sqref="M80:N80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上图</vt:lpstr>
      <vt:lpstr>出表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2022-06-25T13:55:00Z</dcterms:created>
  <dcterms:modified xsi:type="dcterms:W3CDTF">2022-07-23T00:55:18Z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CA40904737094B3783BE89A74E2D88B1</vt:lpwstr>
  </property>
  <property fmtid="{D5CDD505-2E9C-101B-9397-08002B2CF9AE}" pid="3" name="KSOProductBuildVer">
    <vt:lpwstr>2052-11.1.0.11830</vt:lpwstr>
  </property>
</Properties>
</file>