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出表" sheetId="1" r:id="rId1"/>
    <sheet name="上图" sheetId="3" state="hidden" r:id="rId2"/>
    <sheet name="Sheet2" sheetId="2" state="hidden" r:id="rId3"/>
  </sheets>
  <definedNames>
    <definedName name="_xlnm.Print_Area" localSheetId="0">出表!$A$1:$K$78</definedName>
    <definedName name="_xlnm.Print_Titles" localSheetId="0">出表!$1:$2</definedName>
  </definedNames>
  <calcPr calcId="144525"/>
</workbook>
</file>

<file path=xl/sharedStrings.xml><?xml version="1.0" encoding="utf-8"?>
<sst xmlns="http://schemas.openxmlformats.org/spreadsheetml/2006/main" count="42" uniqueCount="21">
  <si>
    <t>格田明细表</t>
  </si>
  <si>
    <t>格田编号</t>
  </si>
  <si>
    <t>面积(m^2)</t>
  </si>
  <si>
    <t>设计高程(m)</t>
  </si>
  <si>
    <t>挖方面积(m^2)</t>
  </si>
  <si>
    <t>填方面积(m^2)</t>
  </si>
  <si>
    <t>挖方量(m^3)</t>
  </si>
  <si>
    <t>填方量(m^3)</t>
  </si>
  <si>
    <t>挖填差(m^3)</t>
  </si>
  <si>
    <t>调配方向</t>
  </si>
  <si>
    <t>表土剥离面积(m^2)</t>
  </si>
  <si>
    <t>表土剥离V(m^3)</t>
  </si>
  <si>
    <t>19→18</t>
  </si>
  <si>
    <t>29→28</t>
  </si>
  <si>
    <t>42→44/45</t>
  </si>
  <si>
    <t>条田修筑</t>
  </si>
  <si>
    <t>土方调配</t>
  </si>
  <si>
    <t>表土剥离</t>
  </si>
  <si>
    <t>细部平整</t>
  </si>
  <si>
    <t>田埂修筑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</si>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</sst>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8"/>
  <sheetViews>
    <sheetView tabSelected="1" view="pageBreakPreview" zoomScaleNormal="100" workbookViewId="0">
      <pane ySplit="2" topLeftCell="A3" activePane="bottomLeft" state="frozen"/>
      <selection/>
      <selection pane="bottomLeft" activeCell="O8" sqref="O8"/>
    </sheetView>
  </sheetViews>
  <sheetFormatPr defaultColWidth="9" defaultRowHeight="14.25"/>
  <cols>
    <col min="1" max="1" width="4.875" customWidth="1"/>
    <col min="2" max="2" width="10.375"/>
    <col min="3" max="3" width="6" customWidth="1"/>
    <col min="4" max="4" width="8.375" customWidth="1"/>
    <col min="5" max="5" width="8.25" customWidth="1"/>
    <col min="6" max="7" width="7.625" customWidth="1"/>
    <col min="8" max="8" width="6.625" customWidth="1"/>
    <col min="9" max="9" width="8.875" customWidth="1"/>
    <col min="10" max="10" width="9.375"/>
    <col min="14" max="14" width="8.125" customWidth="1"/>
    <col min="16" max="16" width="12" customWidth="1"/>
  </cols>
  <sheetData>
    <row r="1" ht="21" customHeight="1" spans="1:1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ht="25.5" spans="1:11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</row>
    <row r="3" spans="1:16">
      <c r="A3" s="10">
        <v>1</v>
      </c>
      <c r="B3" s="10">
        <v>2793.01</v>
      </c>
      <c r="C3" s="11">
        <v>40.672</v>
      </c>
      <c r="D3" s="10">
        <v>1078.04</v>
      </c>
      <c r="E3" s="10">
        <v>1715.78</v>
      </c>
      <c r="F3" s="10">
        <v>511.2</v>
      </c>
      <c r="G3" s="10">
        <v>521.2</v>
      </c>
      <c r="H3" s="10">
        <v>-10</v>
      </c>
      <c r="I3" s="10"/>
      <c r="J3" s="10">
        <v>0</v>
      </c>
      <c r="K3" s="10">
        <v>0</v>
      </c>
      <c r="P3" s="5" t="str">
        <f>IF(H3&gt;0,"挖方区",IF(H3=0,"挖填平衡区","填方区"))</f>
        <v>填方区</v>
      </c>
    </row>
    <row r="4" spans="1:16">
      <c r="A4" s="10">
        <v>2</v>
      </c>
      <c r="B4" s="10">
        <v>3185.42</v>
      </c>
      <c r="C4" s="11">
        <v>39.439</v>
      </c>
      <c r="D4" s="10">
        <v>1793.64</v>
      </c>
      <c r="E4" s="10">
        <v>1391.74</v>
      </c>
      <c r="F4" s="10">
        <v>343.7</v>
      </c>
      <c r="G4" s="10">
        <v>343.7</v>
      </c>
      <c r="H4" s="10">
        <v>0</v>
      </c>
      <c r="I4" s="10"/>
      <c r="J4" s="10">
        <v>0</v>
      </c>
      <c r="K4" s="10">
        <v>0</v>
      </c>
      <c r="P4" s="5" t="str">
        <f t="shared" ref="P3:P34" si="0">IF(H4&gt;0,"挖方区",IF(H4=0,"挖填平衡区","填方区"))</f>
        <v>挖填平衡区</v>
      </c>
    </row>
    <row r="5" spans="1:16">
      <c r="A5" s="10">
        <v>3</v>
      </c>
      <c r="B5" s="10">
        <v>2198.17</v>
      </c>
      <c r="C5" s="11">
        <v>40.432</v>
      </c>
      <c r="D5" s="10">
        <v>998.4</v>
      </c>
      <c r="E5" s="10">
        <v>1201.31</v>
      </c>
      <c r="F5" s="10">
        <v>299.8</v>
      </c>
      <c r="G5" s="10">
        <v>299.8</v>
      </c>
      <c r="H5" s="10">
        <v>0</v>
      </c>
      <c r="I5" s="10"/>
      <c r="J5" s="10">
        <v>0</v>
      </c>
      <c r="K5" s="10">
        <v>0</v>
      </c>
      <c r="P5" s="5" t="str">
        <f t="shared" si="0"/>
        <v>挖填平衡区</v>
      </c>
    </row>
    <row r="6" spans="1:16">
      <c r="A6" s="10">
        <v>4</v>
      </c>
      <c r="B6" s="10">
        <v>3540.1</v>
      </c>
      <c r="C6" s="11">
        <v>39.481</v>
      </c>
      <c r="D6" s="10">
        <v>2251.24</v>
      </c>
      <c r="E6" s="10">
        <v>1289.65</v>
      </c>
      <c r="F6" s="10">
        <v>286.5</v>
      </c>
      <c r="G6" s="10">
        <v>286.5</v>
      </c>
      <c r="H6" s="10">
        <v>0</v>
      </c>
      <c r="I6" s="10"/>
      <c r="J6" s="10">
        <v>0</v>
      </c>
      <c r="K6" s="10">
        <v>0</v>
      </c>
      <c r="P6" s="5" t="str">
        <f t="shared" si="0"/>
        <v>挖填平衡区</v>
      </c>
    </row>
    <row r="7" spans="1:16">
      <c r="A7" s="10">
        <v>5</v>
      </c>
      <c r="B7" s="10">
        <v>1662.64</v>
      </c>
      <c r="C7" s="11">
        <v>40.504</v>
      </c>
      <c r="D7" s="10">
        <v>764.37</v>
      </c>
      <c r="E7" s="10">
        <v>898.26</v>
      </c>
      <c r="F7" s="10">
        <v>338.1</v>
      </c>
      <c r="G7" s="10">
        <v>338.1</v>
      </c>
      <c r="H7" s="10">
        <v>0</v>
      </c>
      <c r="I7" s="10"/>
      <c r="J7" s="10">
        <v>0</v>
      </c>
      <c r="K7" s="10">
        <v>0</v>
      </c>
      <c r="P7" s="5" t="str">
        <f t="shared" si="0"/>
        <v>挖填平衡区</v>
      </c>
    </row>
    <row r="8" spans="1:16">
      <c r="A8" s="10">
        <v>6</v>
      </c>
      <c r="B8" s="10">
        <v>4014.52</v>
      </c>
      <c r="C8" s="11">
        <v>39.241</v>
      </c>
      <c r="D8" s="10">
        <v>2162.22</v>
      </c>
      <c r="E8" s="10">
        <v>1852.59</v>
      </c>
      <c r="F8" s="10">
        <v>259.9</v>
      </c>
      <c r="G8" s="10">
        <v>259.9</v>
      </c>
      <c r="H8" s="10">
        <v>0</v>
      </c>
      <c r="I8" s="10"/>
      <c r="J8" s="10">
        <v>0</v>
      </c>
      <c r="K8" s="10">
        <v>0</v>
      </c>
      <c r="P8" s="5" t="str">
        <f t="shared" si="0"/>
        <v>挖填平衡区</v>
      </c>
    </row>
    <row r="9" spans="1:16">
      <c r="A9" s="10">
        <v>7</v>
      </c>
      <c r="B9" s="10">
        <v>1758.23</v>
      </c>
      <c r="C9" s="11">
        <v>40.407</v>
      </c>
      <c r="D9" s="10">
        <v>791.81</v>
      </c>
      <c r="E9" s="10">
        <v>966.45</v>
      </c>
      <c r="F9" s="10">
        <v>329.4</v>
      </c>
      <c r="G9" s="10">
        <v>329.4</v>
      </c>
      <c r="H9" s="10">
        <v>0</v>
      </c>
      <c r="I9" s="10"/>
      <c r="J9" s="10">
        <v>0</v>
      </c>
      <c r="K9" s="10">
        <v>0</v>
      </c>
      <c r="P9" s="5" t="str">
        <f t="shared" si="0"/>
        <v>挖填平衡区</v>
      </c>
    </row>
    <row r="10" spans="1:16">
      <c r="A10" s="10">
        <v>8</v>
      </c>
      <c r="B10" s="10">
        <v>4248.96</v>
      </c>
      <c r="C10" s="11">
        <v>39.184</v>
      </c>
      <c r="D10" s="10">
        <v>2061.97</v>
      </c>
      <c r="E10" s="10">
        <v>2186.95</v>
      </c>
      <c r="F10" s="10">
        <v>365</v>
      </c>
      <c r="G10" s="10">
        <v>365</v>
      </c>
      <c r="H10" s="10">
        <v>0</v>
      </c>
      <c r="I10" s="10"/>
      <c r="J10" s="10">
        <v>0</v>
      </c>
      <c r="K10" s="10">
        <v>0</v>
      </c>
      <c r="P10" s="5" t="str">
        <f t="shared" si="0"/>
        <v>挖填平衡区</v>
      </c>
    </row>
    <row r="11" spans="1:16">
      <c r="A11" s="10">
        <v>9</v>
      </c>
      <c r="B11" s="10">
        <v>2371.1</v>
      </c>
      <c r="C11" s="11">
        <v>40.033</v>
      </c>
      <c r="D11" s="10">
        <v>928.69</v>
      </c>
      <c r="E11" s="10">
        <v>1442.35</v>
      </c>
      <c r="F11" s="10">
        <v>316.3</v>
      </c>
      <c r="G11" s="10">
        <v>316.3</v>
      </c>
      <c r="H11" s="10">
        <v>0</v>
      </c>
      <c r="I11" s="10"/>
      <c r="J11" s="10">
        <v>0</v>
      </c>
      <c r="K11" s="10">
        <v>0</v>
      </c>
      <c r="P11" s="5" t="str">
        <f t="shared" si="0"/>
        <v>挖填平衡区</v>
      </c>
    </row>
    <row r="12" spans="1:16">
      <c r="A12" s="10">
        <v>10</v>
      </c>
      <c r="B12" s="10">
        <v>4388.46</v>
      </c>
      <c r="C12" s="11">
        <v>39.111</v>
      </c>
      <c r="D12" s="10">
        <v>1802.39</v>
      </c>
      <c r="E12" s="10">
        <v>2586.6</v>
      </c>
      <c r="F12" s="10">
        <v>351.8</v>
      </c>
      <c r="G12" s="10">
        <v>351.8</v>
      </c>
      <c r="H12" s="10">
        <v>0</v>
      </c>
      <c r="I12" s="10"/>
      <c r="J12" s="10">
        <v>0</v>
      </c>
      <c r="K12" s="10">
        <v>0</v>
      </c>
      <c r="P12" s="5" t="str">
        <f t="shared" si="0"/>
        <v>挖填平衡区</v>
      </c>
    </row>
    <row r="13" spans="1:16">
      <c r="A13" s="10">
        <v>11</v>
      </c>
      <c r="B13" s="10">
        <v>3380.73</v>
      </c>
      <c r="C13" s="11">
        <v>39.06</v>
      </c>
      <c r="D13" s="10">
        <v>1434.45</v>
      </c>
      <c r="E13" s="10">
        <v>1948.27</v>
      </c>
      <c r="F13" s="10">
        <v>311.7</v>
      </c>
      <c r="G13" s="10">
        <v>311.7</v>
      </c>
      <c r="H13" s="10">
        <v>0</v>
      </c>
      <c r="I13" s="10"/>
      <c r="J13" s="10">
        <v>0</v>
      </c>
      <c r="K13" s="10">
        <v>0</v>
      </c>
      <c r="P13" s="5" t="str">
        <f t="shared" si="0"/>
        <v>挖填平衡区</v>
      </c>
    </row>
    <row r="14" spans="1:16">
      <c r="A14" s="10">
        <v>12</v>
      </c>
      <c r="B14" s="10">
        <v>3332.02</v>
      </c>
      <c r="C14" s="11">
        <v>39.015</v>
      </c>
      <c r="D14" s="10">
        <v>969.95</v>
      </c>
      <c r="E14" s="10">
        <v>2362.37</v>
      </c>
      <c r="F14" s="10">
        <v>289</v>
      </c>
      <c r="G14" s="10">
        <v>289</v>
      </c>
      <c r="H14" s="10">
        <v>0</v>
      </c>
      <c r="I14" s="10"/>
      <c r="J14" s="10">
        <v>0</v>
      </c>
      <c r="K14" s="10">
        <v>0</v>
      </c>
      <c r="P14" s="5" t="str">
        <f t="shared" si="0"/>
        <v>挖填平衡区</v>
      </c>
    </row>
    <row r="15" spans="1:16">
      <c r="A15" s="10">
        <v>13</v>
      </c>
      <c r="B15" s="10">
        <v>2430.6</v>
      </c>
      <c r="C15" s="11">
        <v>38.844</v>
      </c>
      <c r="D15" s="10">
        <v>987.35</v>
      </c>
      <c r="E15" s="10">
        <v>1445.27</v>
      </c>
      <c r="F15" s="10">
        <v>197.7</v>
      </c>
      <c r="G15" s="10">
        <v>197.7</v>
      </c>
      <c r="H15" s="10">
        <v>0</v>
      </c>
      <c r="I15" s="10"/>
      <c r="J15" s="10">
        <v>0</v>
      </c>
      <c r="K15" s="10">
        <v>0</v>
      </c>
      <c r="P15" s="5" t="str">
        <f t="shared" si="0"/>
        <v>挖填平衡区</v>
      </c>
    </row>
    <row r="16" spans="1:16">
      <c r="A16" s="10">
        <v>14</v>
      </c>
      <c r="B16" s="10">
        <v>1520.97</v>
      </c>
      <c r="C16" s="11">
        <v>42.544</v>
      </c>
      <c r="D16" s="10">
        <v>823.46</v>
      </c>
      <c r="E16" s="10">
        <v>697.5</v>
      </c>
      <c r="F16" s="10">
        <v>170.4</v>
      </c>
      <c r="G16" s="10">
        <v>170.4</v>
      </c>
      <c r="H16" s="10">
        <v>0</v>
      </c>
      <c r="I16" s="10"/>
      <c r="J16" s="10">
        <v>0</v>
      </c>
      <c r="K16" s="10">
        <v>0</v>
      </c>
      <c r="P16" s="5" t="str">
        <f t="shared" si="0"/>
        <v>挖填平衡区</v>
      </c>
    </row>
    <row r="17" spans="1:16">
      <c r="A17" s="10">
        <v>15</v>
      </c>
      <c r="B17" s="10">
        <v>1614.28</v>
      </c>
      <c r="C17" s="11">
        <v>42.229</v>
      </c>
      <c r="D17" s="10">
        <v>811.12</v>
      </c>
      <c r="E17" s="10">
        <v>803.16</v>
      </c>
      <c r="F17" s="10">
        <v>275.8</v>
      </c>
      <c r="G17" s="10">
        <v>275.8</v>
      </c>
      <c r="H17" s="10">
        <v>0</v>
      </c>
      <c r="I17" s="10"/>
      <c r="J17" s="10">
        <v>0</v>
      </c>
      <c r="K17" s="10">
        <v>0</v>
      </c>
      <c r="P17" s="5" t="str">
        <f t="shared" si="0"/>
        <v>挖填平衡区</v>
      </c>
    </row>
    <row r="18" spans="1:16">
      <c r="A18" s="10">
        <v>16</v>
      </c>
      <c r="B18" s="10">
        <v>1261.69</v>
      </c>
      <c r="C18" s="11">
        <v>42.439</v>
      </c>
      <c r="D18" s="10">
        <v>819.16</v>
      </c>
      <c r="E18" s="10">
        <v>442.56</v>
      </c>
      <c r="F18" s="10">
        <v>94.8</v>
      </c>
      <c r="G18" s="10">
        <v>94.8</v>
      </c>
      <c r="H18" s="10">
        <v>0</v>
      </c>
      <c r="I18" s="10"/>
      <c r="J18" s="10">
        <v>0</v>
      </c>
      <c r="K18" s="10">
        <v>0</v>
      </c>
      <c r="P18" s="5" t="str">
        <f t="shared" si="0"/>
        <v>挖填平衡区</v>
      </c>
    </row>
    <row r="19" spans="1:16">
      <c r="A19" s="10">
        <v>17</v>
      </c>
      <c r="B19" s="10">
        <v>803.29</v>
      </c>
      <c r="C19" s="11">
        <v>41.212</v>
      </c>
      <c r="D19" s="10">
        <v>455.15</v>
      </c>
      <c r="E19" s="10">
        <v>348.16</v>
      </c>
      <c r="F19" s="10">
        <v>254.7</v>
      </c>
      <c r="G19" s="10">
        <v>254.7</v>
      </c>
      <c r="H19" s="10">
        <v>0</v>
      </c>
      <c r="I19" s="10"/>
      <c r="J19" s="10">
        <v>803.29</v>
      </c>
      <c r="K19" s="10">
        <v>241</v>
      </c>
      <c r="P19" s="5" t="str">
        <f t="shared" si="0"/>
        <v>挖填平衡区</v>
      </c>
    </row>
    <row r="20" spans="1:16">
      <c r="A20" s="10">
        <v>18</v>
      </c>
      <c r="B20" s="10">
        <v>1419.94</v>
      </c>
      <c r="C20" s="11">
        <v>39.15</v>
      </c>
      <c r="D20" s="10">
        <v>134.1</v>
      </c>
      <c r="E20" s="10">
        <v>1286.76</v>
      </c>
      <c r="F20" s="10">
        <v>131.9</v>
      </c>
      <c r="G20" s="10">
        <v>300.9</v>
      </c>
      <c r="H20" s="10">
        <v>-169</v>
      </c>
      <c r="I20" s="10"/>
      <c r="J20" s="10">
        <v>0</v>
      </c>
      <c r="K20" s="10">
        <v>0</v>
      </c>
      <c r="P20" s="5" t="str">
        <f t="shared" si="0"/>
        <v>填方区</v>
      </c>
    </row>
    <row r="21" spans="1:16">
      <c r="A21" s="10">
        <v>19</v>
      </c>
      <c r="B21" s="10">
        <v>1375.98</v>
      </c>
      <c r="C21" s="11">
        <v>39.15</v>
      </c>
      <c r="D21" s="10">
        <v>619.13</v>
      </c>
      <c r="E21" s="10">
        <v>758.97</v>
      </c>
      <c r="F21" s="10">
        <v>426.8</v>
      </c>
      <c r="G21" s="10">
        <v>226.4</v>
      </c>
      <c r="H21" s="10">
        <v>200.4</v>
      </c>
      <c r="I21" s="12" t="s">
        <v>12</v>
      </c>
      <c r="J21" s="10">
        <v>1375.98</v>
      </c>
      <c r="K21" s="10">
        <v>412.8</v>
      </c>
      <c r="P21" s="5" t="str">
        <f t="shared" si="0"/>
        <v>挖方区</v>
      </c>
    </row>
    <row r="22" spans="1:16">
      <c r="A22" s="10">
        <v>20</v>
      </c>
      <c r="B22" s="10">
        <v>2035.02</v>
      </c>
      <c r="C22" s="11">
        <v>38.662</v>
      </c>
      <c r="D22" s="10">
        <v>1342.41</v>
      </c>
      <c r="E22" s="10">
        <v>692.95</v>
      </c>
      <c r="F22" s="10">
        <v>69</v>
      </c>
      <c r="G22" s="10">
        <v>69</v>
      </c>
      <c r="H22" s="10">
        <v>0</v>
      </c>
      <c r="I22" s="10"/>
      <c r="J22" s="10">
        <v>0</v>
      </c>
      <c r="K22" s="10">
        <v>0</v>
      </c>
      <c r="P22" s="5" t="str">
        <f t="shared" si="0"/>
        <v>挖填平衡区</v>
      </c>
    </row>
    <row r="23" spans="1:16">
      <c r="A23" s="10">
        <v>21</v>
      </c>
      <c r="B23" s="10">
        <v>1834</v>
      </c>
      <c r="C23" s="11">
        <v>38.55</v>
      </c>
      <c r="D23" s="10">
        <v>1220.85</v>
      </c>
      <c r="E23" s="10">
        <v>614.68</v>
      </c>
      <c r="F23" s="10">
        <v>82.7</v>
      </c>
      <c r="G23" s="10">
        <v>82.7</v>
      </c>
      <c r="H23" s="10">
        <v>0</v>
      </c>
      <c r="I23" s="10"/>
      <c r="J23" s="10">
        <v>0</v>
      </c>
      <c r="K23" s="10">
        <v>0</v>
      </c>
      <c r="P23" s="5" t="str">
        <f t="shared" si="0"/>
        <v>挖填平衡区</v>
      </c>
    </row>
    <row r="24" spans="1:16">
      <c r="A24" s="10">
        <v>22</v>
      </c>
      <c r="B24" s="10">
        <v>2911.94</v>
      </c>
      <c r="C24" s="11">
        <v>38.798</v>
      </c>
      <c r="D24" s="10">
        <v>1421.22</v>
      </c>
      <c r="E24" s="10">
        <v>1490.72</v>
      </c>
      <c r="F24" s="10">
        <v>436.2</v>
      </c>
      <c r="G24" s="10">
        <v>436.2</v>
      </c>
      <c r="H24" s="10">
        <v>0</v>
      </c>
      <c r="I24" s="10"/>
      <c r="J24" s="10">
        <v>0</v>
      </c>
      <c r="K24" s="10">
        <v>0</v>
      </c>
      <c r="P24" s="5" t="str">
        <f t="shared" si="0"/>
        <v>挖填平衡区</v>
      </c>
    </row>
    <row r="25" spans="1:16">
      <c r="A25" s="10">
        <v>23</v>
      </c>
      <c r="B25" s="10">
        <v>3591.26</v>
      </c>
      <c r="C25" s="11">
        <v>38.758</v>
      </c>
      <c r="D25" s="10">
        <v>1999.21</v>
      </c>
      <c r="E25" s="10">
        <v>1593.26</v>
      </c>
      <c r="F25" s="10">
        <v>499.7</v>
      </c>
      <c r="G25" s="10">
        <v>499.7</v>
      </c>
      <c r="H25" s="10">
        <v>0</v>
      </c>
      <c r="I25" s="10"/>
      <c r="J25" s="10">
        <v>0</v>
      </c>
      <c r="K25" s="10">
        <v>0</v>
      </c>
      <c r="P25" s="5" t="str">
        <f t="shared" si="0"/>
        <v>挖填平衡区</v>
      </c>
    </row>
    <row r="26" spans="1:16">
      <c r="A26" s="10">
        <v>24</v>
      </c>
      <c r="B26" s="10">
        <v>4577.02</v>
      </c>
      <c r="C26" s="11">
        <v>37.152</v>
      </c>
      <c r="D26" s="10">
        <v>2256.18</v>
      </c>
      <c r="E26" s="10">
        <v>2324.07</v>
      </c>
      <c r="F26" s="10">
        <v>1311.8</v>
      </c>
      <c r="G26" s="10">
        <v>1311.8</v>
      </c>
      <c r="H26" s="10">
        <v>0</v>
      </c>
      <c r="I26" s="10"/>
      <c r="J26" s="10">
        <v>0</v>
      </c>
      <c r="K26" s="10">
        <v>0</v>
      </c>
      <c r="P26" s="5" t="str">
        <f t="shared" si="0"/>
        <v>挖填平衡区</v>
      </c>
    </row>
    <row r="27" spans="1:16">
      <c r="A27" s="10">
        <v>25</v>
      </c>
      <c r="B27" s="10">
        <v>2758.92</v>
      </c>
      <c r="C27" s="11">
        <v>36.163</v>
      </c>
      <c r="D27" s="10">
        <v>1345.76</v>
      </c>
      <c r="E27" s="10">
        <v>1414.44</v>
      </c>
      <c r="F27" s="10">
        <v>928.8</v>
      </c>
      <c r="G27" s="10">
        <v>928.8</v>
      </c>
      <c r="H27" s="10">
        <v>0</v>
      </c>
      <c r="I27" s="10"/>
      <c r="J27" s="10">
        <v>2758.92</v>
      </c>
      <c r="K27" s="10">
        <v>827.7</v>
      </c>
      <c r="P27" s="5" t="str">
        <f t="shared" si="0"/>
        <v>挖填平衡区</v>
      </c>
    </row>
    <row r="28" spans="1:16">
      <c r="A28" s="10">
        <v>26</v>
      </c>
      <c r="B28" s="10">
        <v>2597.42</v>
      </c>
      <c r="C28" s="11">
        <v>36.389</v>
      </c>
      <c r="D28" s="10">
        <v>1327.06</v>
      </c>
      <c r="E28" s="10">
        <v>1265.44</v>
      </c>
      <c r="F28" s="10">
        <v>845.8</v>
      </c>
      <c r="G28" s="10">
        <v>845.8</v>
      </c>
      <c r="H28" s="10">
        <v>0</v>
      </c>
      <c r="I28" s="10"/>
      <c r="J28" s="10">
        <v>2597.42</v>
      </c>
      <c r="K28" s="10">
        <v>779.2</v>
      </c>
      <c r="P28" s="5" t="str">
        <f t="shared" si="0"/>
        <v>挖填平衡区</v>
      </c>
    </row>
    <row r="29" spans="1:16">
      <c r="A29" s="10">
        <v>27</v>
      </c>
      <c r="B29" s="10">
        <v>2178.31</v>
      </c>
      <c r="C29" s="11">
        <v>37.249</v>
      </c>
      <c r="D29" s="10">
        <v>1424.08</v>
      </c>
      <c r="E29" s="10">
        <v>754.19</v>
      </c>
      <c r="F29" s="10">
        <v>474.8</v>
      </c>
      <c r="G29" s="10">
        <v>474.8</v>
      </c>
      <c r="H29" s="10">
        <v>0</v>
      </c>
      <c r="I29" s="10"/>
      <c r="J29" s="10">
        <v>0</v>
      </c>
      <c r="K29" s="10">
        <v>0</v>
      </c>
      <c r="P29" s="5" t="str">
        <f t="shared" si="0"/>
        <v>挖填平衡区</v>
      </c>
    </row>
    <row r="30" spans="1:16">
      <c r="A30" s="10">
        <v>28</v>
      </c>
      <c r="B30" s="10">
        <v>2224.2</v>
      </c>
      <c r="C30" s="11">
        <v>37.24</v>
      </c>
      <c r="D30" s="10">
        <v>1078.68</v>
      </c>
      <c r="E30" s="10">
        <v>1145.53</v>
      </c>
      <c r="F30" s="10">
        <v>360.1</v>
      </c>
      <c r="G30" s="10">
        <v>949.5</v>
      </c>
      <c r="H30" s="10">
        <v>-589.4</v>
      </c>
      <c r="I30" s="10"/>
      <c r="J30" s="10">
        <v>2224.2</v>
      </c>
      <c r="K30" s="10">
        <v>667.3</v>
      </c>
      <c r="P30" s="5" t="str">
        <f t="shared" si="0"/>
        <v>填方区</v>
      </c>
    </row>
    <row r="31" spans="1:16">
      <c r="A31" s="10">
        <v>29</v>
      </c>
      <c r="B31" s="10">
        <v>2358.36</v>
      </c>
      <c r="C31" s="11">
        <v>37.24</v>
      </c>
      <c r="D31" s="10">
        <v>2134.79</v>
      </c>
      <c r="E31" s="10">
        <v>223.6</v>
      </c>
      <c r="F31" s="10">
        <v>985.5</v>
      </c>
      <c r="G31" s="10">
        <v>14</v>
      </c>
      <c r="H31" s="10">
        <v>971.5</v>
      </c>
      <c r="I31" s="12" t="s">
        <v>13</v>
      </c>
      <c r="J31" s="10">
        <v>2358.36</v>
      </c>
      <c r="K31" s="10">
        <v>707.5</v>
      </c>
      <c r="P31" s="5" t="str">
        <f t="shared" si="0"/>
        <v>挖方区</v>
      </c>
    </row>
    <row r="32" spans="1:16">
      <c r="A32" s="10">
        <v>30</v>
      </c>
      <c r="B32" s="10">
        <v>1981.8</v>
      </c>
      <c r="C32" s="11">
        <v>37.161</v>
      </c>
      <c r="D32" s="10">
        <v>1328.57</v>
      </c>
      <c r="E32" s="10">
        <v>653.21</v>
      </c>
      <c r="F32" s="10">
        <v>648.2</v>
      </c>
      <c r="G32" s="10">
        <v>648.2</v>
      </c>
      <c r="H32" s="10">
        <v>0</v>
      </c>
      <c r="I32" s="10"/>
      <c r="J32" s="10">
        <v>1981.8</v>
      </c>
      <c r="K32" s="10">
        <v>594.5</v>
      </c>
      <c r="P32" s="5" t="str">
        <f t="shared" si="0"/>
        <v>挖填平衡区</v>
      </c>
    </row>
    <row r="33" spans="1:16">
      <c r="A33" s="10">
        <v>31</v>
      </c>
      <c r="B33" s="10">
        <v>3600.28</v>
      </c>
      <c r="C33" s="11">
        <v>38.172</v>
      </c>
      <c r="D33" s="10">
        <v>1295.52</v>
      </c>
      <c r="E33" s="10">
        <v>2304.79</v>
      </c>
      <c r="F33" s="10">
        <v>207.3</v>
      </c>
      <c r="G33" s="10">
        <v>207.3</v>
      </c>
      <c r="H33" s="10">
        <v>0</v>
      </c>
      <c r="I33" s="10"/>
      <c r="J33" s="10">
        <v>0</v>
      </c>
      <c r="K33" s="10">
        <v>0</v>
      </c>
      <c r="P33" s="5" t="str">
        <f t="shared" si="0"/>
        <v>挖填平衡区</v>
      </c>
    </row>
    <row r="34" spans="1:16">
      <c r="A34" s="10">
        <v>32</v>
      </c>
      <c r="B34" s="10">
        <v>3907.86</v>
      </c>
      <c r="C34" s="11">
        <v>38.311</v>
      </c>
      <c r="D34" s="10">
        <v>1795.34</v>
      </c>
      <c r="E34" s="10">
        <v>2112.55</v>
      </c>
      <c r="F34" s="10">
        <v>206.5</v>
      </c>
      <c r="G34" s="10">
        <v>206.5</v>
      </c>
      <c r="H34" s="10">
        <v>0</v>
      </c>
      <c r="I34" s="10"/>
      <c r="J34" s="10">
        <v>0</v>
      </c>
      <c r="K34" s="10">
        <v>0</v>
      </c>
      <c r="P34" s="5" t="str">
        <f t="shared" si="0"/>
        <v>挖填平衡区</v>
      </c>
    </row>
    <row r="35" spans="1:16">
      <c r="A35" s="10">
        <v>33</v>
      </c>
      <c r="B35" s="10">
        <v>3570.79</v>
      </c>
      <c r="C35" s="11">
        <v>38</v>
      </c>
      <c r="D35" s="10">
        <v>1587.04</v>
      </c>
      <c r="E35" s="10">
        <v>1983.7</v>
      </c>
      <c r="F35" s="10">
        <v>310.8</v>
      </c>
      <c r="G35" s="10">
        <v>310.8</v>
      </c>
      <c r="H35" s="10">
        <v>0</v>
      </c>
      <c r="I35" s="10"/>
      <c r="J35" s="10">
        <v>0</v>
      </c>
      <c r="K35" s="10">
        <v>0</v>
      </c>
      <c r="P35" s="5" t="str">
        <f t="shared" ref="P35:P77" si="1">IF(H35&gt;0,"挖方区",IF(H35=0,"挖填平衡区","填方区"))</f>
        <v>挖填平衡区</v>
      </c>
    </row>
    <row r="36" spans="1:16">
      <c r="A36" s="10">
        <v>34</v>
      </c>
      <c r="B36" s="10">
        <v>3044.69</v>
      </c>
      <c r="C36" s="11">
        <v>37.615</v>
      </c>
      <c r="D36" s="10">
        <v>975.32</v>
      </c>
      <c r="E36" s="10">
        <v>2069.4</v>
      </c>
      <c r="F36" s="10">
        <v>58.8</v>
      </c>
      <c r="G36" s="10">
        <v>58.8</v>
      </c>
      <c r="H36" s="10">
        <v>0</v>
      </c>
      <c r="I36" s="10"/>
      <c r="J36" s="10">
        <v>0</v>
      </c>
      <c r="K36" s="10">
        <v>0</v>
      </c>
      <c r="P36" s="5" t="str">
        <f t="shared" si="1"/>
        <v>挖填平衡区</v>
      </c>
    </row>
    <row r="37" spans="1:16">
      <c r="A37" s="10">
        <v>35</v>
      </c>
      <c r="B37" s="10">
        <v>3649.77</v>
      </c>
      <c r="C37" s="11">
        <v>37.223</v>
      </c>
      <c r="D37" s="10">
        <v>2451.55</v>
      </c>
      <c r="E37" s="10">
        <v>1198.24</v>
      </c>
      <c r="F37" s="10">
        <v>337</v>
      </c>
      <c r="G37" s="10">
        <v>337</v>
      </c>
      <c r="H37" s="10">
        <v>0</v>
      </c>
      <c r="I37" s="10"/>
      <c r="J37" s="10">
        <v>0</v>
      </c>
      <c r="K37" s="10">
        <v>0</v>
      </c>
      <c r="P37" s="5" t="str">
        <f t="shared" si="1"/>
        <v>挖填平衡区</v>
      </c>
    </row>
    <row r="38" spans="1:16">
      <c r="A38" s="10">
        <v>36</v>
      </c>
      <c r="B38" s="10">
        <v>3242.63</v>
      </c>
      <c r="C38" s="11">
        <v>36.72</v>
      </c>
      <c r="D38" s="10">
        <v>2388.74</v>
      </c>
      <c r="E38" s="10">
        <v>853.88</v>
      </c>
      <c r="F38" s="10">
        <v>941.2</v>
      </c>
      <c r="G38" s="10">
        <v>941.2</v>
      </c>
      <c r="H38" s="10">
        <v>0</v>
      </c>
      <c r="I38" s="10"/>
      <c r="J38" s="10">
        <v>0</v>
      </c>
      <c r="K38" s="10">
        <v>0</v>
      </c>
      <c r="P38" s="5" t="str">
        <f t="shared" si="1"/>
        <v>挖填平衡区</v>
      </c>
    </row>
    <row r="39" spans="1:16">
      <c r="A39" s="10">
        <v>37</v>
      </c>
      <c r="B39" s="10">
        <v>2989.33</v>
      </c>
      <c r="C39" s="11">
        <v>35.144</v>
      </c>
      <c r="D39" s="10">
        <v>1337.23</v>
      </c>
      <c r="E39" s="10">
        <v>1652.11</v>
      </c>
      <c r="F39" s="10">
        <v>1815.7</v>
      </c>
      <c r="G39" s="10">
        <v>1815.7</v>
      </c>
      <c r="H39" s="10">
        <v>0</v>
      </c>
      <c r="I39" s="10"/>
      <c r="J39" s="10">
        <v>2989.33</v>
      </c>
      <c r="K39" s="10">
        <v>896.8</v>
      </c>
      <c r="P39" s="5" t="str">
        <f t="shared" si="1"/>
        <v>挖填平衡区</v>
      </c>
    </row>
    <row r="40" spans="1:16">
      <c r="A40" s="10">
        <v>38</v>
      </c>
      <c r="B40" s="10">
        <v>3250.04</v>
      </c>
      <c r="C40" s="11">
        <v>32.026</v>
      </c>
      <c r="D40" s="10">
        <v>978.86</v>
      </c>
      <c r="E40" s="10">
        <v>2271.2</v>
      </c>
      <c r="F40" s="10">
        <v>477</v>
      </c>
      <c r="G40" s="10">
        <v>477</v>
      </c>
      <c r="H40" s="10">
        <v>0</v>
      </c>
      <c r="I40" s="10"/>
      <c r="J40" s="10">
        <v>0</v>
      </c>
      <c r="K40" s="10">
        <v>0</v>
      </c>
      <c r="P40" s="5" t="str">
        <f t="shared" si="1"/>
        <v>挖填平衡区</v>
      </c>
    </row>
    <row r="41" spans="1:16">
      <c r="A41" s="10">
        <v>39</v>
      </c>
      <c r="B41" s="10">
        <v>1184.6</v>
      </c>
      <c r="C41" s="11">
        <v>43.404</v>
      </c>
      <c r="D41" s="10">
        <v>299.89</v>
      </c>
      <c r="E41" s="10">
        <v>885.58</v>
      </c>
      <c r="F41" s="10">
        <v>392.7</v>
      </c>
      <c r="G41" s="10">
        <v>392.7</v>
      </c>
      <c r="H41" s="10">
        <v>0</v>
      </c>
      <c r="I41" s="10"/>
      <c r="J41" s="10">
        <v>1184.6</v>
      </c>
      <c r="K41" s="10">
        <v>355.4</v>
      </c>
      <c r="P41" s="5" t="str">
        <f t="shared" si="1"/>
        <v>挖填平衡区</v>
      </c>
    </row>
    <row r="42" spans="1:16">
      <c r="A42" s="10">
        <v>40</v>
      </c>
      <c r="B42" s="10">
        <v>1324.44</v>
      </c>
      <c r="C42" s="11">
        <v>42.76</v>
      </c>
      <c r="D42" s="10">
        <v>428.81</v>
      </c>
      <c r="E42" s="10">
        <v>895.66</v>
      </c>
      <c r="F42" s="10">
        <v>284.4</v>
      </c>
      <c r="G42" s="10">
        <v>284.4</v>
      </c>
      <c r="H42" s="10">
        <v>0</v>
      </c>
      <c r="I42" s="10"/>
      <c r="J42" s="10">
        <v>0</v>
      </c>
      <c r="K42" s="10">
        <v>0</v>
      </c>
      <c r="P42" s="5" t="str">
        <f t="shared" si="1"/>
        <v>挖填平衡区</v>
      </c>
    </row>
    <row r="43" spans="1:16">
      <c r="A43" s="10">
        <v>41</v>
      </c>
      <c r="B43" s="10">
        <v>1500.11</v>
      </c>
      <c r="C43" s="11">
        <v>41.224</v>
      </c>
      <c r="D43" s="10">
        <v>825.95</v>
      </c>
      <c r="E43" s="10">
        <v>674.13</v>
      </c>
      <c r="F43" s="10">
        <v>248.9</v>
      </c>
      <c r="G43" s="10">
        <v>248.9</v>
      </c>
      <c r="H43" s="10">
        <v>0</v>
      </c>
      <c r="I43" s="10"/>
      <c r="J43" s="10">
        <v>0</v>
      </c>
      <c r="K43" s="10">
        <v>0</v>
      </c>
      <c r="P43" s="5" t="str">
        <f t="shared" si="1"/>
        <v>挖填平衡区</v>
      </c>
    </row>
    <row r="44" spans="1:16">
      <c r="A44" s="10">
        <v>42</v>
      </c>
      <c r="B44" s="10">
        <v>1441.52</v>
      </c>
      <c r="C44" s="11">
        <v>38.989</v>
      </c>
      <c r="D44" s="10">
        <v>1227.34</v>
      </c>
      <c r="E44" s="10">
        <v>214.92</v>
      </c>
      <c r="F44" s="10">
        <v>1492.9</v>
      </c>
      <c r="G44" s="10">
        <v>50.1</v>
      </c>
      <c r="H44" s="10">
        <v>1442.8</v>
      </c>
      <c r="I44" s="12" t="s">
        <v>14</v>
      </c>
      <c r="J44" s="10">
        <v>1441.52</v>
      </c>
      <c r="K44" s="10">
        <v>432.5</v>
      </c>
      <c r="P44" s="5" t="str">
        <f t="shared" si="1"/>
        <v>挖方区</v>
      </c>
    </row>
    <row r="45" spans="1:16">
      <c r="A45" s="10">
        <v>43</v>
      </c>
      <c r="B45" s="10">
        <v>2421.75</v>
      </c>
      <c r="C45" s="11">
        <v>39.406</v>
      </c>
      <c r="D45" s="10">
        <v>1454.57</v>
      </c>
      <c r="E45" s="10">
        <v>969.18</v>
      </c>
      <c r="F45" s="10">
        <v>161.1</v>
      </c>
      <c r="G45" s="10">
        <v>161.1</v>
      </c>
      <c r="H45" s="10">
        <v>0</v>
      </c>
      <c r="I45" s="10"/>
      <c r="J45" s="10">
        <v>0</v>
      </c>
      <c r="K45" s="10">
        <v>0</v>
      </c>
      <c r="P45" s="5" t="str">
        <f t="shared" si="1"/>
        <v>挖填平衡区</v>
      </c>
    </row>
    <row r="46" spans="1:16">
      <c r="A46" s="10">
        <v>44</v>
      </c>
      <c r="B46" s="10">
        <v>1129.65</v>
      </c>
      <c r="C46" s="11">
        <v>37.6</v>
      </c>
      <c r="D46" s="10">
        <v>263.09</v>
      </c>
      <c r="E46" s="10">
        <v>866.57</v>
      </c>
      <c r="F46" s="10">
        <v>123.2</v>
      </c>
      <c r="G46" s="10">
        <v>1254.4</v>
      </c>
      <c r="H46" s="10">
        <v>-1131.2</v>
      </c>
      <c r="I46" s="10"/>
      <c r="J46" s="10">
        <v>1129.65</v>
      </c>
      <c r="K46" s="10">
        <v>338.9</v>
      </c>
      <c r="P46" s="5" t="str">
        <f t="shared" si="1"/>
        <v>填方区</v>
      </c>
    </row>
    <row r="47" spans="1:16">
      <c r="A47" s="10">
        <v>45</v>
      </c>
      <c r="B47" s="10">
        <v>2189.56</v>
      </c>
      <c r="C47" s="11">
        <v>37.6</v>
      </c>
      <c r="D47" s="10">
        <v>1127.3</v>
      </c>
      <c r="E47" s="10">
        <v>1062.25</v>
      </c>
      <c r="F47" s="10">
        <v>190.3</v>
      </c>
      <c r="G47" s="10">
        <v>492.5</v>
      </c>
      <c r="H47" s="10">
        <v>-302.2</v>
      </c>
      <c r="I47" s="10"/>
      <c r="J47" s="10">
        <v>0</v>
      </c>
      <c r="K47" s="10">
        <v>0</v>
      </c>
      <c r="P47" s="5" t="str">
        <f t="shared" si="1"/>
        <v>填方区</v>
      </c>
    </row>
    <row r="48" spans="1:16">
      <c r="A48" s="10">
        <v>46</v>
      </c>
      <c r="B48" s="10">
        <v>2626.02</v>
      </c>
      <c r="C48" s="11">
        <v>37.6</v>
      </c>
      <c r="D48" s="10">
        <v>1848.93</v>
      </c>
      <c r="E48" s="10">
        <v>777.1</v>
      </c>
      <c r="F48" s="10">
        <v>362.4</v>
      </c>
      <c r="G48" s="10">
        <v>277</v>
      </c>
      <c r="H48" s="10">
        <v>85.4</v>
      </c>
      <c r="I48" s="10"/>
      <c r="J48" s="10">
        <v>0</v>
      </c>
      <c r="K48" s="10">
        <v>0</v>
      </c>
      <c r="P48" s="5" t="str">
        <f t="shared" si="1"/>
        <v>挖方区</v>
      </c>
    </row>
    <row r="49" spans="1:16">
      <c r="A49" s="10">
        <v>47</v>
      </c>
      <c r="B49" s="10">
        <v>1303.77</v>
      </c>
      <c r="C49" s="11">
        <v>37.052</v>
      </c>
      <c r="D49" s="10">
        <v>657.78</v>
      </c>
      <c r="E49" s="10">
        <v>645.99</v>
      </c>
      <c r="F49" s="10">
        <v>137.1</v>
      </c>
      <c r="G49" s="10">
        <v>137.1</v>
      </c>
      <c r="H49" s="10">
        <v>0</v>
      </c>
      <c r="I49" s="10"/>
      <c r="J49" s="10">
        <v>0</v>
      </c>
      <c r="K49" s="10">
        <v>0</v>
      </c>
      <c r="P49" s="5" t="str">
        <f t="shared" si="1"/>
        <v>挖填平衡区</v>
      </c>
    </row>
    <row r="50" spans="1:16">
      <c r="A50" s="10">
        <v>48</v>
      </c>
      <c r="B50" s="10">
        <v>1427.83</v>
      </c>
      <c r="C50" s="11">
        <v>36.22</v>
      </c>
      <c r="D50" s="10">
        <v>750.56</v>
      </c>
      <c r="E50" s="10">
        <v>677.25</v>
      </c>
      <c r="F50" s="10">
        <v>275.2</v>
      </c>
      <c r="G50" s="10">
        <v>275.2</v>
      </c>
      <c r="H50" s="10">
        <v>0</v>
      </c>
      <c r="I50" s="10"/>
      <c r="J50" s="10">
        <v>0</v>
      </c>
      <c r="K50" s="10">
        <v>0</v>
      </c>
      <c r="P50" s="5" t="str">
        <f t="shared" si="1"/>
        <v>挖填平衡区</v>
      </c>
    </row>
    <row r="51" spans="1:16">
      <c r="A51" s="10">
        <v>49</v>
      </c>
      <c r="B51" s="10">
        <v>2383.15</v>
      </c>
      <c r="C51" s="11">
        <v>37.703</v>
      </c>
      <c r="D51" s="10">
        <v>1113.47</v>
      </c>
      <c r="E51" s="10">
        <v>1269.7</v>
      </c>
      <c r="F51" s="10">
        <v>70.1</v>
      </c>
      <c r="G51" s="10">
        <v>70.1</v>
      </c>
      <c r="H51" s="10">
        <v>0</v>
      </c>
      <c r="I51" s="10"/>
      <c r="J51" s="10">
        <v>0</v>
      </c>
      <c r="K51" s="10">
        <v>0</v>
      </c>
      <c r="P51" s="5" t="str">
        <f t="shared" si="1"/>
        <v>挖填平衡区</v>
      </c>
    </row>
    <row r="52" spans="1:16">
      <c r="A52" s="10">
        <v>50</v>
      </c>
      <c r="B52" s="10">
        <v>1953.89</v>
      </c>
      <c r="C52" s="11">
        <v>37.511</v>
      </c>
      <c r="D52" s="10">
        <v>1012.02</v>
      </c>
      <c r="E52" s="10">
        <v>941.88</v>
      </c>
      <c r="F52" s="10">
        <v>26.3</v>
      </c>
      <c r="G52" s="10">
        <v>26.3</v>
      </c>
      <c r="H52" s="10">
        <v>0</v>
      </c>
      <c r="I52" s="10"/>
      <c r="J52" s="10">
        <v>0</v>
      </c>
      <c r="K52" s="10">
        <v>0</v>
      </c>
      <c r="P52" s="5" t="str">
        <f t="shared" si="1"/>
        <v>挖填平衡区</v>
      </c>
    </row>
    <row r="53" spans="1:16">
      <c r="A53" s="10">
        <v>51</v>
      </c>
      <c r="B53" s="10">
        <v>1837.13</v>
      </c>
      <c r="C53" s="11">
        <v>37.368</v>
      </c>
      <c r="D53" s="10">
        <v>1118.18</v>
      </c>
      <c r="E53" s="10">
        <v>718.96</v>
      </c>
      <c r="F53" s="10">
        <v>148.5</v>
      </c>
      <c r="G53" s="10">
        <v>148.5</v>
      </c>
      <c r="H53" s="10">
        <v>0</v>
      </c>
      <c r="I53" s="10"/>
      <c r="J53" s="10">
        <v>0</v>
      </c>
      <c r="K53" s="10">
        <v>0</v>
      </c>
      <c r="P53" s="5" t="str">
        <f t="shared" si="1"/>
        <v>挖填平衡区</v>
      </c>
    </row>
    <row r="54" spans="1:16">
      <c r="A54" s="10">
        <v>52</v>
      </c>
      <c r="B54" s="10">
        <v>1212.61</v>
      </c>
      <c r="C54" s="11">
        <v>36.937</v>
      </c>
      <c r="D54" s="10">
        <v>517.31</v>
      </c>
      <c r="E54" s="10">
        <v>695.33</v>
      </c>
      <c r="F54" s="10">
        <v>15.8</v>
      </c>
      <c r="G54" s="10">
        <v>15.8</v>
      </c>
      <c r="H54" s="10">
        <v>0</v>
      </c>
      <c r="I54" s="10"/>
      <c r="J54" s="10">
        <v>0</v>
      </c>
      <c r="K54" s="10">
        <v>0</v>
      </c>
      <c r="P54" s="5" t="str">
        <f t="shared" si="1"/>
        <v>挖填平衡区</v>
      </c>
    </row>
    <row r="55" spans="1:16">
      <c r="A55" s="10">
        <v>53</v>
      </c>
      <c r="B55" s="10">
        <v>1319.06</v>
      </c>
      <c r="C55" s="11">
        <v>36.481</v>
      </c>
      <c r="D55" s="10">
        <v>1003.57</v>
      </c>
      <c r="E55" s="10">
        <v>315.52</v>
      </c>
      <c r="F55" s="10">
        <v>380.2</v>
      </c>
      <c r="G55" s="10">
        <v>380.2</v>
      </c>
      <c r="H55" s="10">
        <v>0</v>
      </c>
      <c r="I55" s="10"/>
      <c r="J55" s="10">
        <v>0</v>
      </c>
      <c r="K55" s="10">
        <v>0</v>
      </c>
      <c r="P55" s="5" t="str">
        <f t="shared" si="1"/>
        <v>挖填平衡区</v>
      </c>
    </row>
    <row r="56" spans="1:16">
      <c r="A56" s="10">
        <v>54</v>
      </c>
      <c r="B56" s="10">
        <v>2087.79</v>
      </c>
      <c r="C56" s="11">
        <v>32.164</v>
      </c>
      <c r="D56" s="10">
        <v>759.37</v>
      </c>
      <c r="E56" s="10">
        <v>1328.4</v>
      </c>
      <c r="F56" s="10">
        <v>367.7</v>
      </c>
      <c r="G56" s="10">
        <v>367.7</v>
      </c>
      <c r="H56" s="10">
        <v>0</v>
      </c>
      <c r="I56" s="10"/>
      <c r="J56" s="10">
        <v>0</v>
      </c>
      <c r="K56" s="10">
        <v>0</v>
      </c>
      <c r="P56" s="5" t="str">
        <f t="shared" si="1"/>
        <v>挖填平衡区</v>
      </c>
    </row>
    <row r="57" spans="1:16">
      <c r="A57" s="10">
        <v>55</v>
      </c>
      <c r="B57" s="10">
        <v>1894.25</v>
      </c>
      <c r="C57" s="11">
        <v>37.291</v>
      </c>
      <c r="D57" s="10">
        <v>952.8</v>
      </c>
      <c r="E57" s="10">
        <v>941.46</v>
      </c>
      <c r="F57" s="10">
        <v>280.6</v>
      </c>
      <c r="G57" s="10">
        <v>280.6</v>
      </c>
      <c r="H57" s="10">
        <v>0</v>
      </c>
      <c r="I57" s="10"/>
      <c r="J57" s="10">
        <v>0</v>
      </c>
      <c r="K57" s="10">
        <v>0</v>
      </c>
      <c r="P57" s="5" t="str">
        <f t="shared" si="1"/>
        <v>挖填平衡区</v>
      </c>
    </row>
    <row r="58" spans="1:16">
      <c r="A58" s="10">
        <v>56</v>
      </c>
      <c r="B58" s="10">
        <v>1718.28</v>
      </c>
      <c r="C58" s="11">
        <v>37.083</v>
      </c>
      <c r="D58" s="10">
        <v>805.77</v>
      </c>
      <c r="E58" s="10">
        <v>912.5</v>
      </c>
      <c r="F58" s="10">
        <v>177.7</v>
      </c>
      <c r="G58" s="10">
        <v>177.7</v>
      </c>
      <c r="H58" s="10">
        <v>0</v>
      </c>
      <c r="I58" s="10"/>
      <c r="J58" s="10">
        <v>0</v>
      </c>
      <c r="K58" s="10">
        <v>0</v>
      </c>
      <c r="P58" s="5" t="str">
        <f t="shared" si="1"/>
        <v>挖填平衡区</v>
      </c>
    </row>
    <row r="59" spans="1:16">
      <c r="A59" s="10">
        <v>57</v>
      </c>
      <c r="B59" s="10">
        <v>1763.26</v>
      </c>
      <c r="C59" s="11">
        <v>36.522</v>
      </c>
      <c r="D59" s="10">
        <v>1138.15</v>
      </c>
      <c r="E59" s="10">
        <v>625.13</v>
      </c>
      <c r="F59" s="10">
        <v>458.7</v>
      </c>
      <c r="G59" s="10">
        <v>458.7</v>
      </c>
      <c r="H59" s="10">
        <v>0</v>
      </c>
      <c r="I59" s="10"/>
      <c r="J59" s="10">
        <v>0</v>
      </c>
      <c r="K59" s="10">
        <v>0</v>
      </c>
      <c r="P59" s="5" t="str">
        <f t="shared" si="1"/>
        <v>挖填平衡区</v>
      </c>
    </row>
    <row r="60" spans="1:16">
      <c r="A60" s="10">
        <v>58</v>
      </c>
      <c r="B60" s="10">
        <v>1402.02</v>
      </c>
      <c r="C60" s="11">
        <v>34.675</v>
      </c>
      <c r="D60" s="10">
        <v>747.14</v>
      </c>
      <c r="E60" s="10">
        <v>654.85</v>
      </c>
      <c r="F60" s="10">
        <v>808.2</v>
      </c>
      <c r="G60" s="10">
        <v>808.2</v>
      </c>
      <c r="H60" s="10">
        <v>0</v>
      </c>
      <c r="I60" s="10"/>
      <c r="J60" s="10">
        <v>1402.02</v>
      </c>
      <c r="K60" s="10">
        <v>420.6</v>
      </c>
      <c r="P60" s="5" t="str">
        <f t="shared" si="1"/>
        <v>挖填平衡区</v>
      </c>
    </row>
    <row r="61" spans="1:16">
      <c r="A61" s="10">
        <v>59</v>
      </c>
      <c r="B61" s="10">
        <v>1760.21</v>
      </c>
      <c r="C61" s="11">
        <v>32.32</v>
      </c>
      <c r="D61" s="10">
        <v>715.55</v>
      </c>
      <c r="E61" s="10">
        <v>1044.64</v>
      </c>
      <c r="F61" s="10">
        <v>328.3</v>
      </c>
      <c r="G61" s="10">
        <v>328.3</v>
      </c>
      <c r="H61" s="10">
        <v>0</v>
      </c>
      <c r="I61" s="10"/>
      <c r="J61" s="10">
        <v>0</v>
      </c>
      <c r="K61" s="10">
        <v>0</v>
      </c>
      <c r="P61" s="5" t="str">
        <f t="shared" si="1"/>
        <v>挖填平衡区</v>
      </c>
    </row>
    <row r="62" spans="1:16">
      <c r="A62" s="10">
        <v>60</v>
      </c>
      <c r="B62" s="10">
        <v>1560.27</v>
      </c>
      <c r="C62" s="11">
        <v>35.747</v>
      </c>
      <c r="D62" s="10">
        <v>353.36</v>
      </c>
      <c r="E62" s="10">
        <v>1206.93</v>
      </c>
      <c r="F62" s="10">
        <v>103.5</v>
      </c>
      <c r="G62" s="10">
        <v>103.5</v>
      </c>
      <c r="H62" s="10">
        <v>0</v>
      </c>
      <c r="I62" s="10"/>
      <c r="J62" s="10">
        <v>0</v>
      </c>
      <c r="K62" s="10">
        <v>0</v>
      </c>
      <c r="M62" t="s">
        <v>15</v>
      </c>
      <c r="N62" s="5">
        <f>G78</f>
        <v>29268.3</v>
      </c>
      <c r="P62" s="5" t="str">
        <f t="shared" si="1"/>
        <v>挖填平衡区</v>
      </c>
    </row>
    <row r="63" spans="1:16">
      <c r="A63" s="10">
        <v>61</v>
      </c>
      <c r="B63" s="10">
        <v>1220.1</v>
      </c>
      <c r="C63" s="11">
        <v>35.58</v>
      </c>
      <c r="D63" s="10">
        <v>527.63</v>
      </c>
      <c r="E63" s="10">
        <v>692.47</v>
      </c>
      <c r="F63" s="10">
        <v>32.5</v>
      </c>
      <c r="G63" s="10">
        <v>32.5</v>
      </c>
      <c r="H63" s="10">
        <v>0</v>
      </c>
      <c r="I63" s="10"/>
      <c r="J63" s="10">
        <v>0</v>
      </c>
      <c r="K63" s="10">
        <v>0</v>
      </c>
      <c r="M63" t="s">
        <v>16</v>
      </c>
      <c r="N63" s="5">
        <f>-(H20+H30+H46+H47)</f>
        <v>2191.8</v>
      </c>
      <c r="P63" s="5" t="str">
        <f t="shared" si="1"/>
        <v>挖填平衡区</v>
      </c>
    </row>
    <row r="64" spans="1:16">
      <c r="A64" s="10">
        <v>62</v>
      </c>
      <c r="B64" s="10">
        <v>1462.11</v>
      </c>
      <c r="C64" s="11">
        <v>35.441</v>
      </c>
      <c r="D64" s="10">
        <v>460.52</v>
      </c>
      <c r="E64" s="10">
        <v>1001.6</v>
      </c>
      <c r="F64" s="10">
        <v>37.8</v>
      </c>
      <c r="G64" s="10">
        <v>37.8</v>
      </c>
      <c r="H64" s="10">
        <v>0</v>
      </c>
      <c r="I64" s="10"/>
      <c r="J64" s="10">
        <v>0</v>
      </c>
      <c r="K64" s="10">
        <v>0</v>
      </c>
      <c r="M64" t="s">
        <v>17</v>
      </c>
      <c r="N64" s="5">
        <f>K78</f>
        <v>9935.6</v>
      </c>
      <c r="P64" s="5" t="str">
        <f t="shared" si="1"/>
        <v>挖填平衡区</v>
      </c>
    </row>
    <row r="65" spans="1:16">
      <c r="A65" s="10">
        <v>63</v>
      </c>
      <c r="B65" s="10">
        <v>2000.71</v>
      </c>
      <c r="C65" s="11">
        <v>34.03</v>
      </c>
      <c r="D65" s="10">
        <v>831.28</v>
      </c>
      <c r="E65" s="10">
        <v>1169.41</v>
      </c>
      <c r="F65" s="10">
        <v>442.1</v>
      </c>
      <c r="G65" s="10">
        <v>442.1</v>
      </c>
      <c r="H65" s="10">
        <v>0</v>
      </c>
      <c r="I65" s="10"/>
      <c r="J65" s="10">
        <v>0</v>
      </c>
      <c r="K65" s="10">
        <v>0</v>
      </c>
      <c r="M65" t="s">
        <v>18</v>
      </c>
      <c r="N65" s="7">
        <f>B78/10000</f>
        <v>17.539676</v>
      </c>
      <c r="P65" s="5" t="str">
        <f t="shared" si="1"/>
        <v>挖填平衡区</v>
      </c>
    </row>
    <row r="66" spans="1:16">
      <c r="A66" s="10">
        <v>64</v>
      </c>
      <c r="B66" s="10">
        <v>2655.65</v>
      </c>
      <c r="C66" s="11">
        <v>33.147</v>
      </c>
      <c r="D66" s="10">
        <v>1306.41</v>
      </c>
      <c r="E66" s="10">
        <v>1349.22</v>
      </c>
      <c r="F66" s="10">
        <v>1004.2</v>
      </c>
      <c r="G66" s="10">
        <v>1004.2</v>
      </c>
      <c r="H66" s="10">
        <v>0</v>
      </c>
      <c r="I66" s="10"/>
      <c r="J66" s="10">
        <v>2655.65</v>
      </c>
      <c r="K66" s="10">
        <v>796.7</v>
      </c>
      <c r="M66" t="s">
        <v>19</v>
      </c>
      <c r="P66" s="5" t="str">
        <f t="shared" si="1"/>
        <v>挖填平衡区</v>
      </c>
    </row>
    <row r="67" spans="1:16">
      <c r="A67" s="10">
        <v>65</v>
      </c>
      <c r="B67" s="10">
        <v>2642.76</v>
      </c>
      <c r="C67" s="11">
        <v>35.67</v>
      </c>
      <c r="D67" s="10">
        <v>1563.18</v>
      </c>
      <c r="E67" s="10">
        <v>1079.59</v>
      </c>
      <c r="F67" s="10">
        <v>208.7</v>
      </c>
      <c r="G67" s="10">
        <v>208.7</v>
      </c>
      <c r="H67" s="10">
        <v>0</v>
      </c>
      <c r="I67" s="10"/>
      <c r="J67" s="10">
        <v>0</v>
      </c>
      <c r="K67" s="10">
        <v>0</v>
      </c>
      <c r="P67" s="5" t="str">
        <f t="shared" si="1"/>
        <v>挖填平衡区</v>
      </c>
    </row>
    <row r="68" spans="1:16">
      <c r="A68" s="10">
        <v>66</v>
      </c>
      <c r="B68" s="10">
        <v>2205.45</v>
      </c>
      <c r="C68" s="11">
        <v>35.573</v>
      </c>
      <c r="D68" s="10">
        <v>1115.61</v>
      </c>
      <c r="E68" s="10">
        <v>1089.81</v>
      </c>
      <c r="F68" s="10">
        <v>189.1</v>
      </c>
      <c r="G68" s="10">
        <v>189.1</v>
      </c>
      <c r="H68" s="10">
        <v>0</v>
      </c>
      <c r="J68" s="10">
        <v>0</v>
      </c>
      <c r="K68" s="10">
        <v>0</v>
      </c>
      <c r="P68" s="5" t="str">
        <f t="shared" si="1"/>
        <v>挖填平衡区</v>
      </c>
    </row>
    <row r="69" spans="1:16">
      <c r="A69" s="10">
        <v>67</v>
      </c>
      <c r="B69" s="10">
        <v>1846.61</v>
      </c>
      <c r="C69" s="11">
        <v>35.328</v>
      </c>
      <c r="D69" s="10">
        <v>805.88</v>
      </c>
      <c r="E69" s="10">
        <v>1040.74</v>
      </c>
      <c r="F69" s="10">
        <v>45.6</v>
      </c>
      <c r="G69" s="10">
        <v>45.6</v>
      </c>
      <c r="H69" s="10">
        <v>0</v>
      </c>
      <c r="I69" s="10"/>
      <c r="J69" s="10">
        <v>0</v>
      </c>
      <c r="K69" s="10">
        <v>0</v>
      </c>
      <c r="P69" s="5" t="str">
        <f t="shared" si="1"/>
        <v>挖填平衡区</v>
      </c>
    </row>
    <row r="70" spans="1:16">
      <c r="A70" s="10">
        <v>68</v>
      </c>
      <c r="B70" s="10">
        <v>1889.56</v>
      </c>
      <c r="C70" s="11">
        <v>35.022</v>
      </c>
      <c r="D70" s="10">
        <v>1415.65</v>
      </c>
      <c r="E70" s="10">
        <v>473.92</v>
      </c>
      <c r="F70" s="10">
        <v>335.1</v>
      </c>
      <c r="G70" s="10">
        <v>335.1</v>
      </c>
      <c r="H70" s="10">
        <v>0</v>
      </c>
      <c r="I70" s="10"/>
      <c r="J70" s="10">
        <v>0</v>
      </c>
      <c r="K70" s="10">
        <v>0</v>
      </c>
      <c r="P70" s="5" t="str">
        <f t="shared" si="1"/>
        <v>挖填平衡区</v>
      </c>
    </row>
    <row r="71" spans="1:16">
      <c r="A71" s="10">
        <v>69</v>
      </c>
      <c r="B71" s="10">
        <v>2735.78</v>
      </c>
      <c r="C71" s="11">
        <v>35.102</v>
      </c>
      <c r="D71" s="10">
        <v>579.84</v>
      </c>
      <c r="E71" s="10">
        <v>2155.94</v>
      </c>
      <c r="F71" s="10">
        <v>84.6</v>
      </c>
      <c r="G71" s="10">
        <v>84.6</v>
      </c>
      <c r="H71" s="10">
        <v>0</v>
      </c>
      <c r="I71" s="10"/>
      <c r="J71" s="10">
        <v>0</v>
      </c>
      <c r="K71" s="10">
        <v>0</v>
      </c>
      <c r="P71" s="5" t="str">
        <f t="shared" si="1"/>
        <v>挖填平衡区</v>
      </c>
    </row>
    <row r="72" spans="1:16">
      <c r="A72" s="10">
        <v>70</v>
      </c>
      <c r="B72" s="10">
        <v>3362.54</v>
      </c>
      <c r="C72" s="11">
        <v>35.057</v>
      </c>
      <c r="D72" s="10">
        <v>1511.4</v>
      </c>
      <c r="E72" s="10">
        <v>1851.13</v>
      </c>
      <c r="F72" s="10">
        <v>195.9</v>
      </c>
      <c r="G72" s="10">
        <v>195.9</v>
      </c>
      <c r="H72" s="10">
        <v>0</v>
      </c>
      <c r="I72" s="10"/>
      <c r="J72" s="10">
        <v>0</v>
      </c>
      <c r="K72" s="10">
        <v>0</v>
      </c>
      <c r="P72" s="5" t="str">
        <f t="shared" si="1"/>
        <v>挖填平衡区</v>
      </c>
    </row>
    <row r="73" spans="1:16">
      <c r="A73" s="10">
        <v>71</v>
      </c>
      <c r="B73" s="10">
        <v>3173.68</v>
      </c>
      <c r="C73" s="11">
        <v>34.163</v>
      </c>
      <c r="D73" s="10">
        <v>1866.38</v>
      </c>
      <c r="E73" s="10">
        <v>1307.28</v>
      </c>
      <c r="F73" s="10">
        <v>1248.2</v>
      </c>
      <c r="G73" s="10">
        <v>1248.2</v>
      </c>
      <c r="H73" s="10">
        <v>0</v>
      </c>
      <c r="I73" s="10"/>
      <c r="J73" s="10">
        <v>3173.68</v>
      </c>
      <c r="K73" s="10">
        <v>952.1</v>
      </c>
      <c r="P73" s="5" t="str">
        <f t="shared" si="1"/>
        <v>挖填平衡区</v>
      </c>
    </row>
    <row r="74" spans="1:16">
      <c r="A74" s="10">
        <v>72</v>
      </c>
      <c r="B74" s="10">
        <v>2999.05</v>
      </c>
      <c r="C74" s="11">
        <v>37.487</v>
      </c>
      <c r="D74" s="10">
        <v>1336.05</v>
      </c>
      <c r="E74" s="10">
        <v>1665.53</v>
      </c>
      <c r="F74" s="10">
        <v>950.5</v>
      </c>
      <c r="G74" s="10">
        <v>950.5</v>
      </c>
      <c r="H74" s="10">
        <v>0</v>
      </c>
      <c r="I74" s="10"/>
      <c r="J74" s="10">
        <v>2999.05</v>
      </c>
      <c r="K74" s="10">
        <v>899.7</v>
      </c>
      <c r="P74" s="5" t="str">
        <f t="shared" si="1"/>
        <v>挖填平衡区</v>
      </c>
    </row>
    <row r="75" spans="1:16">
      <c r="A75" s="10">
        <v>73</v>
      </c>
      <c r="B75" s="10">
        <v>2042.96</v>
      </c>
      <c r="C75" s="11">
        <v>37.16</v>
      </c>
      <c r="D75" s="10">
        <v>833.51</v>
      </c>
      <c r="E75" s="10">
        <v>1209.88</v>
      </c>
      <c r="F75" s="10">
        <v>696.5</v>
      </c>
      <c r="G75" s="10">
        <v>696.5</v>
      </c>
      <c r="H75" s="10">
        <v>0</v>
      </c>
      <c r="I75" s="10"/>
      <c r="J75" s="10">
        <v>2042.96</v>
      </c>
      <c r="K75" s="10">
        <v>612.9</v>
      </c>
      <c r="P75" s="5" t="str">
        <f t="shared" si="1"/>
        <v>挖填平衡区</v>
      </c>
    </row>
    <row r="76" spans="1:16">
      <c r="A76" s="10">
        <v>74</v>
      </c>
      <c r="B76" s="10">
        <v>2195.26</v>
      </c>
      <c r="C76" s="11">
        <v>36.779</v>
      </c>
      <c r="D76" s="10">
        <v>835.53</v>
      </c>
      <c r="E76" s="10">
        <v>1359.76</v>
      </c>
      <c r="F76" s="10">
        <v>394.1</v>
      </c>
      <c r="G76" s="10">
        <v>394.1</v>
      </c>
      <c r="H76" s="10">
        <v>0</v>
      </c>
      <c r="I76" s="10"/>
      <c r="J76" s="10">
        <v>0</v>
      </c>
      <c r="K76" s="10">
        <v>0</v>
      </c>
      <c r="P76" s="5" t="str">
        <f t="shared" si="1"/>
        <v>挖填平衡区</v>
      </c>
    </row>
    <row r="77" spans="1:16">
      <c r="A77" s="10">
        <v>75</v>
      </c>
      <c r="B77" s="10">
        <v>1919.62</v>
      </c>
      <c r="C77" s="11">
        <v>36.396</v>
      </c>
      <c r="D77" s="10">
        <v>646.62</v>
      </c>
      <c r="E77" s="10">
        <v>1273.74</v>
      </c>
      <c r="F77" s="10">
        <v>516.5</v>
      </c>
      <c r="G77" s="10">
        <v>516.5</v>
      </c>
      <c r="H77" s="10">
        <v>0</v>
      </c>
      <c r="I77" s="10"/>
      <c r="J77" s="10">
        <v>0</v>
      </c>
      <c r="K77" s="10">
        <v>0</v>
      </c>
      <c r="P77" s="5" t="str">
        <f t="shared" si="1"/>
        <v>挖填平衡区</v>
      </c>
    </row>
    <row r="78" spans="1:11">
      <c r="A78" s="12" t="s">
        <v>20</v>
      </c>
      <c r="B78" s="13">
        <f t="shared" ref="B78:J78" si="2">SUM(B3:B77)</f>
        <v>175396.76</v>
      </c>
      <c r="C78" s="10"/>
      <c r="D78" s="13">
        <f t="shared" si="2"/>
        <v>86131.45</v>
      </c>
      <c r="E78" s="13">
        <f t="shared" si="2"/>
        <v>89286.61</v>
      </c>
      <c r="F78" s="13">
        <f t="shared" si="2"/>
        <v>29766.6</v>
      </c>
      <c r="G78" s="13">
        <f t="shared" si="2"/>
        <v>29268.3</v>
      </c>
      <c r="H78" s="13">
        <f t="shared" si="2"/>
        <v>498.3</v>
      </c>
      <c r="I78" s="13"/>
      <c r="J78" s="13">
        <f>SUM(J3:J77)</f>
        <v>33118.43</v>
      </c>
      <c r="K78" s="13">
        <f>SUM(K3:K77)</f>
        <v>9935.6</v>
      </c>
    </row>
  </sheetData>
  <mergeCells count="1">
    <mergeCell ref="A1:K1"/>
  </mergeCells>
  <pageMargins left="0.700694444444445" right="0.700694444444445" top="0.751388888888889" bottom="0.751388888888889" header="0.298611111111111" footer="0.298611111111111"/>
  <pageSetup paperSize="9" scale="9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8"/>
  <sheetViews>
    <sheetView workbookViewId="0">
      <pane ySplit="2" topLeftCell="A3" activePane="bottomLeft" state="frozen"/>
      <selection/>
      <selection pane="bottomLeft" activeCell="L5" sqref="L5"/>
    </sheetView>
  </sheetViews>
  <sheetFormatPr defaultColWidth="9" defaultRowHeight="14.25"/>
  <cols>
    <col min="1" max="1" width="8" customWidth="1"/>
    <col min="2" max="2" width="12.875" customWidth="1"/>
    <col min="4" max="4" width="10.875" customWidth="1"/>
    <col min="5" max="5" width="11" customWidth="1"/>
    <col min="6" max="7" width="11.375"/>
    <col min="8" max="8" width="10.375"/>
    <col min="9" max="9" width="11.25" customWidth="1"/>
    <col min="10" max="10" width="12.875"/>
    <col min="11" max="11" width="9.875"/>
    <col min="14" max="14" width="8.125" customWidth="1"/>
    <col min="16" max="16" width="12" customWidth="1"/>
  </cols>
  <sheetData>
    <row r="1" ht="21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8.5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ht="18" spans="1:16">
      <c r="A3" s="3">
        <v>1</v>
      </c>
      <c r="B3" s="3">
        <v>2793.01</v>
      </c>
      <c r="C3" s="4">
        <v>40.672</v>
      </c>
      <c r="D3" s="3">
        <v>1078.04</v>
      </c>
      <c r="E3" s="3">
        <v>1715.78</v>
      </c>
      <c r="F3" s="3">
        <v>511.2</v>
      </c>
      <c r="G3" s="3">
        <v>521.2</v>
      </c>
      <c r="H3" s="3">
        <v>-10</v>
      </c>
      <c r="I3" s="3"/>
      <c r="J3" s="3">
        <v>0</v>
      </c>
      <c r="K3" s="3">
        <v>0</v>
      </c>
      <c r="P3" s="5" t="str">
        <f t="shared" ref="P3:P66" si="0">IF(H3&gt;0,"挖方区",IF(H3=0,"挖填平衡区","填方区"))</f>
        <v>填方区</v>
      </c>
    </row>
    <row r="4" ht="18" spans="1:16">
      <c r="A4" s="3">
        <v>2</v>
      </c>
      <c r="B4" s="3">
        <v>3185.42</v>
      </c>
      <c r="C4" s="4">
        <v>39.439</v>
      </c>
      <c r="D4" s="3">
        <v>1793.64</v>
      </c>
      <c r="E4" s="3">
        <v>1391.74</v>
      </c>
      <c r="F4" s="3">
        <v>343.7</v>
      </c>
      <c r="G4" s="3">
        <v>343.7</v>
      </c>
      <c r="H4" s="3">
        <v>0</v>
      </c>
      <c r="I4" s="3"/>
      <c r="J4" s="3">
        <v>0</v>
      </c>
      <c r="K4" s="3">
        <v>0</v>
      </c>
      <c r="P4" s="5" t="str">
        <f t="shared" si="0"/>
        <v>挖填平衡区</v>
      </c>
    </row>
    <row r="5" ht="18" spans="1:16">
      <c r="A5" s="3">
        <v>3</v>
      </c>
      <c r="B5" s="3">
        <v>2198.17</v>
      </c>
      <c r="C5" s="4">
        <v>40.432</v>
      </c>
      <c r="D5" s="3">
        <v>998.4</v>
      </c>
      <c r="E5" s="3">
        <v>1201.31</v>
      </c>
      <c r="F5" s="3">
        <v>299.8</v>
      </c>
      <c r="G5" s="3">
        <v>299.8</v>
      </c>
      <c r="H5" s="3">
        <v>0</v>
      </c>
      <c r="I5" s="3"/>
      <c r="J5" s="3">
        <v>0</v>
      </c>
      <c r="K5" s="3">
        <v>0</v>
      </c>
      <c r="P5" s="5" t="str">
        <f t="shared" si="0"/>
        <v>挖填平衡区</v>
      </c>
    </row>
    <row r="6" ht="18" spans="1:16">
      <c r="A6" s="3">
        <v>4</v>
      </c>
      <c r="B6" s="3">
        <v>3540.1</v>
      </c>
      <c r="C6" s="4">
        <v>39.481</v>
      </c>
      <c r="D6" s="3">
        <v>2251.24</v>
      </c>
      <c r="E6" s="3">
        <v>1289.65</v>
      </c>
      <c r="F6" s="3">
        <v>286.5</v>
      </c>
      <c r="G6" s="3">
        <v>286.5</v>
      </c>
      <c r="H6" s="3">
        <v>0</v>
      </c>
      <c r="I6" s="3"/>
      <c r="J6" s="3">
        <v>0</v>
      </c>
      <c r="K6" s="3">
        <v>0</v>
      </c>
      <c r="P6" s="5" t="str">
        <f t="shared" si="0"/>
        <v>挖填平衡区</v>
      </c>
    </row>
    <row r="7" ht="18" spans="1:16">
      <c r="A7" s="3">
        <v>5</v>
      </c>
      <c r="B7" s="3">
        <v>1662.64</v>
      </c>
      <c r="C7" s="4">
        <v>40.504</v>
      </c>
      <c r="D7" s="3">
        <v>764.37</v>
      </c>
      <c r="E7" s="3">
        <v>898.26</v>
      </c>
      <c r="F7" s="3">
        <v>338.1</v>
      </c>
      <c r="G7" s="3">
        <v>338.1</v>
      </c>
      <c r="H7" s="3">
        <v>0</v>
      </c>
      <c r="I7" s="3"/>
      <c r="J7" s="3">
        <v>0</v>
      </c>
      <c r="K7" s="3">
        <v>0</v>
      </c>
      <c r="P7" s="5" t="str">
        <f t="shared" si="0"/>
        <v>挖填平衡区</v>
      </c>
    </row>
    <row r="8" ht="18" spans="1:16">
      <c r="A8" s="3">
        <v>6</v>
      </c>
      <c r="B8" s="3">
        <v>4014.52</v>
      </c>
      <c r="C8" s="4">
        <v>39.241</v>
      </c>
      <c r="D8" s="3">
        <v>2162.22</v>
      </c>
      <c r="E8" s="3">
        <v>1852.59</v>
      </c>
      <c r="F8" s="3">
        <v>259.9</v>
      </c>
      <c r="G8" s="3">
        <v>259.9</v>
      </c>
      <c r="H8" s="3">
        <v>0</v>
      </c>
      <c r="I8" s="3"/>
      <c r="J8" s="3">
        <v>0</v>
      </c>
      <c r="K8" s="3">
        <v>0</v>
      </c>
      <c r="P8" s="5" t="str">
        <f t="shared" si="0"/>
        <v>挖填平衡区</v>
      </c>
    </row>
    <row r="9" ht="18" spans="1:16">
      <c r="A9" s="3">
        <v>7</v>
      </c>
      <c r="B9" s="3">
        <v>1758.23</v>
      </c>
      <c r="C9" s="4">
        <v>40.407</v>
      </c>
      <c r="D9" s="3">
        <v>791.81</v>
      </c>
      <c r="E9" s="3">
        <v>966.45</v>
      </c>
      <c r="F9" s="3">
        <v>329.4</v>
      </c>
      <c r="G9" s="3">
        <v>329.4</v>
      </c>
      <c r="H9" s="3">
        <v>0</v>
      </c>
      <c r="I9" s="3"/>
      <c r="J9" s="3">
        <v>0</v>
      </c>
      <c r="K9" s="3">
        <v>0</v>
      </c>
      <c r="P9" s="5" t="str">
        <f t="shared" si="0"/>
        <v>挖填平衡区</v>
      </c>
    </row>
    <row r="10" ht="18" spans="1:16">
      <c r="A10" s="3">
        <v>8</v>
      </c>
      <c r="B10" s="3">
        <v>4248.96</v>
      </c>
      <c r="C10" s="4">
        <v>39.184</v>
      </c>
      <c r="D10" s="3">
        <v>2061.97</v>
      </c>
      <c r="E10" s="3">
        <v>2186.95</v>
      </c>
      <c r="F10" s="3">
        <v>365</v>
      </c>
      <c r="G10" s="3">
        <v>365</v>
      </c>
      <c r="H10" s="3">
        <v>0</v>
      </c>
      <c r="I10" s="3"/>
      <c r="J10" s="3">
        <v>0</v>
      </c>
      <c r="K10" s="3">
        <v>0</v>
      </c>
      <c r="P10" s="5" t="str">
        <f t="shared" si="0"/>
        <v>挖填平衡区</v>
      </c>
    </row>
    <row r="11" ht="18" spans="1:16">
      <c r="A11" s="3">
        <v>9</v>
      </c>
      <c r="B11" s="3">
        <v>2371.1</v>
      </c>
      <c r="C11" s="4">
        <v>40.033</v>
      </c>
      <c r="D11" s="3">
        <v>928.69</v>
      </c>
      <c r="E11" s="3">
        <v>1442.35</v>
      </c>
      <c r="F11" s="3">
        <v>316.3</v>
      </c>
      <c r="G11" s="3">
        <v>316.3</v>
      </c>
      <c r="H11" s="3">
        <v>0</v>
      </c>
      <c r="I11" s="3"/>
      <c r="J11" s="3">
        <v>0</v>
      </c>
      <c r="K11" s="3">
        <v>0</v>
      </c>
      <c r="P11" s="5" t="str">
        <f t="shared" si="0"/>
        <v>挖填平衡区</v>
      </c>
    </row>
    <row r="12" ht="18" spans="1:16">
      <c r="A12" s="3">
        <v>10</v>
      </c>
      <c r="B12" s="3">
        <v>4388.46</v>
      </c>
      <c r="C12" s="4">
        <v>39.111</v>
      </c>
      <c r="D12" s="3">
        <v>1802.39</v>
      </c>
      <c r="E12" s="3">
        <v>2586.6</v>
      </c>
      <c r="F12" s="3">
        <v>351.8</v>
      </c>
      <c r="G12" s="3">
        <v>351.8</v>
      </c>
      <c r="H12" s="3">
        <v>0</v>
      </c>
      <c r="I12" s="3"/>
      <c r="J12" s="3">
        <v>0</v>
      </c>
      <c r="K12" s="3">
        <v>0</v>
      </c>
      <c r="P12" s="5" t="str">
        <f t="shared" si="0"/>
        <v>挖填平衡区</v>
      </c>
    </row>
    <row r="13" ht="18" spans="1:16">
      <c r="A13" s="3">
        <v>11</v>
      </c>
      <c r="B13" s="3">
        <v>3380.73</v>
      </c>
      <c r="C13" s="4">
        <v>39.06</v>
      </c>
      <c r="D13" s="3">
        <v>1434.45</v>
      </c>
      <c r="E13" s="3">
        <v>1948.27</v>
      </c>
      <c r="F13" s="3">
        <v>311.7</v>
      </c>
      <c r="G13" s="3">
        <v>311.7</v>
      </c>
      <c r="H13" s="3">
        <v>0</v>
      </c>
      <c r="I13" s="3"/>
      <c r="J13" s="3">
        <v>0</v>
      </c>
      <c r="K13" s="3">
        <v>0</v>
      </c>
      <c r="P13" s="5" t="str">
        <f t="shared" si="0"/>
        <v>挖填平衡区</v>
      </c>
    </row>
    <row r="14" ht="18" spans="1:16">
      <c r="A14" s="3">
        <v>12</v>
      </c>
      <c r="B14" s="3">
        <v>3332.02</v>
      </c>
      <c r="C14" s="4">
        <v>39.015</v>
      </c>
      <c r="D14" s="3">
        <v>969.95</v>
      </c>
      <c r="E14" s="3">
        <v>2362.37</v>
      </c>
      <c r="F14" s="3">
        <v>289</v>
      </c>
      <c r="G14" s="3">
        <v>289</v>
      </c>
      <c r="H14" s="3">
        <v>0</v>
      </c>
      <c r="I14" s="3"/>
      <c r="J14" s="3">
        <v>0</v>
      </c>
      <c r="K14" s="3">
        <v>0</v>
      </c>
      <c r="P14" s="5" t="str">
        <f t="shared" si="0"/>
        <v>挖填平衡区</v>
      </c>
    </row>
    <row r="15" ht="18" spans="1:16">
      <c r="A15" s="3">
        <v>13</v>
      </c>
      <c r="B15" s="3">
        <v>2430.6</v>
      </c>
      <c r="C15" s="4">
        <v>38.844</v>
      </c>
      <c r="D15" s="3">
        <v>987.35</v>
      </c>
      <c r="E15" s="3">
        <v>1445.27</v>
      </c>
      <c r="F15" s="3">
        <v>197.7</v>
      </c>
      <c r="G15" s="3">
        <v>197.7</v>
      </c>
      <c r="H15" s="3">
        <v>0</v>
      </c>
      <c r="I15" s="3"/>
      <c r="J15" s="3">
        <v>0</v>
      </c>
      <c r="K15" s="3">
        <v>0</v>
      </c>
      <c r="P15" s="5" t="str">
        <f t="shared" si="0"/>
        <v>挖填平衡区</v>
      </c>
    </row>
    <row r="16" ht="18" spans="1:16">
      <c r="A16" s="3">
        <v>14</v>
      </c>
      <c r="B16" s="3">
        <v>1520.97</v>
      </c>
      <c r="C16" s="4">
        <v>42.544</v>
      </c>
      <c r="D16" s="3">
        <v>823.46</v>
      </c>
      <c r="E16" s="3">
        <v>697.5</v>
      </c>
      <c r="F16" s="3">
        <v>170.4</v>
      </c>
      <c r="G16" s="3">
        <v>170.4</v>
      </c>
      <c r="H16" s="3">
        <v>0</v>
      </c>
      <c r="I16" s="3"/>
      <c r="J16" s="3">
        <v>0</v>
      </c>
      <c r="K16" s="3">
        <v>0</v>
      </c>
      <c r="P16" s="5" t="str">
        <f t="shared" si="0"/>
        <v>挖填平衡区</v>
      </c>
    </row>
    <row r="17" ht="18" spans="1:16">
      <c r="A17" s="3">
        <v>15</v>
      </c>
      <c r="B17" s="3">
        <v>1614.28</v>
      </c>
      <c r="C17" s="4">
        <v>42.229</v>
      </c>
      <c r="D17" s="3">
        <v>811.12</v>
      </c>
      <c r="E17" s="3">
        <v>803.16</v>
      </c>
      <c r="F17" s="3">
        <v>275.8</v>
      </c>
      <c r="G17" s="3">
        <v>275.8</v>
      </c>
      <c r="H17" s="3">
        <v>0</v>
      </c>
      <c r="I17" s="3"/>
      <c r="J17" s="3">
        <v>0</v>
      </c>
      <c r="K17" s="3">
        <v>0</v>
      </c>
      <c r="P17" s="5" t="str">
        <f t="shared" si="0"/>
        <v>挖填平衡区</v>
      </c>
    </row>
    <row r="18" ht="18" spans="1:16">
      <c r="A18" s="3">
        <v>16</v>
      </c>
      <c r="B18" s="3">
        <v>1261.69</v>
      </c>
      <c r="C18" s="4">
        <v>42.439</v>
      </c>
      <c r="D18" s="3">
        <v>819.16</v>
      </c>
      <c r="E18" s="3">
        <v>442.56</v>
      </c>
      <c r="F18" s="3">
        <v>94.8</v>
      </c>
      <c r="G18" s="3">
        <v>94.8</v>
      </c>
      <c r="H18" s="3">
        <v>0</v>
      </c>
      <c r="I18" s="3"/>
      <c r="J18" s="3">
        <v>0</v>
      </c>
      <c r="K18" s="3">
        <v>0</v>
      </c>
      <c r="P18" s="5" t="str">
        <f t="shared" si="0"/>
        <v>挖填平衡区</v>
      </c>
    </row>
    <row r="19" ht="18" spans="1:16">
      <c r="A19" s="3">
        <v>17</v>
      </c>
      <c r="B19" s="3">
        <v>803.29</v>
      </c>
      <c r="C19" s="4">
        <v>41.212</v>
      </c>
      <c r="D19" s="3">
        <v>455.15</v>
      </c>
      <c r="E19" s="3">
        <v>348.16</v>
      </c>
      <c r="F19" s="3">
        <v>254.7</v>
      </c>
      <c r="G19" s="3">
        <v>254.7</v>
      </c>
      <c r="H19" s="3">
        <v>0</v>
      </c>
      <c r="I19" s="3"/>
      <c r="J19" s="3">
        <v>803.29</v>
      </c>
      <c r="K19" s="3">
        <v>241</v>
      </c>
      <c r="P19" s="5" t="str">
        <f t="shared" si="0"/>
        <v>挖填平衡区</v>
      </c>
    </row>
    <row r="20" ht="18" spans="1:16">
      <c r="A20" s="3">
        <v>18</v>
      </c>
      <c r="B20" s="3">
        <v>1419.94</v>
      </c>
      <c r="C20" s="4">
        <v>39.15</v>
      </c>
      <c r="D20" s="3">
        <v>134.1</v>
      </c>
      <c r="E20" s="3">
        <v>1286.76</v>
      </c>
      <c r="F20" s="3">
        <v>131.9</v>
      </c>
      <c r="G20" s="3">
        <v>300.9</v>
      </c>
      <c r="H20" s="3">
        <v>-169</v>
      </c>
      <c r="I20" s="3"/>
      <c r="J20" s="3">
        <v>0</v>
      </c>
      <c r="K20" s="3">
        <v>0</v>
      </c>
      <c r="P20" s="5" t="str">
        <f t="shared" si="0"/>
        <v>填方区</v>
      </c>
    </row>
    <row r="21" ht="18" spans="1:16">
      <c r="A21" s="3">
        <v>19</v>
      </c>
      <c r="B21" s="3">
        <v>1375.98</v>
      </c>
      <c r="C21" s="4">
        <v>39.15</v>
      </c>
      <c r="D21" s="3">
        <v>619.13</v>
      </c>
      <c r="E21" s="3">
        <v>758.97</v>
      </c>
      <c r="F21" s="3">
        <v>426.8</v>
      </c>
      <c r="G21" s="3">
        <v>226.4</v>
      </c>
      <c r="H21" s="3">
        <v>200.4</v>
      </c>
      <c r="I21" s="3" t="s">
        <v>12</v>
      </c>
      <c r="J21" s="3">
        <v>1375.98</v>
      </c>
      <c r="K21" s="3">
        <v>412.8</v>
      </c>
      <c r="P21" s="5" t="str">
        <f t="shared" si="0"/>
        <v>挖方区</v>
      </c>
    </row>
    <row r="22" ht="18" spans="1:16">
      <c r="A22" s="3">
        <v>20</v>
      </c>
      <c r="B22" s="3">
        <v>2035.02</v>
      </c>
      <c r="C22" s="4">
        <v>38.662</v>
      </c>
      <c r="D22" s="3">
        <v>1342.41</v>
      </c>
      <c r="E22" s="3">
        <v>692.95</v>
      </c>
      <c r="F22" s="3">
        <v>69</v>
      </c>
      <c r="G22" s="3">
        <v>69</v>
      </c>
      <c r="H22" s="3">
        <v>0</v>
      </c>
      <c r="I22" s="3"/>
      <c r="J22" s="3">
        <v>0</v>
      </c>
      <c r="K22" s="3">
        <v>0</v>
      </c>
      <c r="P22" s="5" t="str">
        <f t="shared" si="0"/>
        <v>挖填平衡区</v>
      </c>
    </row>
    <row r="23" ht="18" spans="1:16">
      <c r="A23" s="3">
        <v>21</v>
      </c>
      <c r="B23" s="3">
        <v>1834</v>
      </c>
      <c r="C23" s="4">
        <v>38.55</v>
      </c>
      <c r="D23" s="3">
        <v>1220.85</v>
      </c>
      <c r="E23" s="3">
        <v>614.68</v>
      </c>
      <c r="F23" s="3">
        <v>82.7</v>
      </c>
      <c r="G23" s="3">
        <v>82.7</v>
      </c>
      <c r="H23" s="3">
        <v>0</v>
      </c>
      <c r="I23" s="3"/>
      <c r="J23" s="3">
        <v>0</v>
      </c>
      <c r="K23" s="3">
        <v>0</v>
      </c>
      <c r="P23" s="5" t="str">
        <f t="shared" si="0"/>
        <v>挖填平衡区</v>
      </c>
    </row>
    <row r="24" ht="18" spans="1:16">
      <c r="A24" s="3">
        <v>22</v>
      </c>
      <c r="B24" s="3">
        <v>2911.94</v>
      </c>
      <c r="C24" s="4">
        <v>38.798</v>
      </c>
      <c r="D24" s="3">
        <v>1421.22</v>
      </c>
      <c r="E24" s="3">
        <v>1490.72</v>
      </c>
      <c r="F24" s="3">
        <v>436.2</v>
      </c>
      <c r="G24" s="3">
        <v>436.2</v>
      </c>
      <c r="H24" s="3">
        <v>0</v>
      </c>
      <c r="I24" s="3"/>
      <c r="J24" s="3">
        <v>0</v>
      </c>
      <c r="K24" s="3">
        <v>0</v>
      </c>
      <c r="P24" s="5" t="str">
        <f t="shared" si="0"/>
        <v>挖填平衡区</v>
      </c>
    </row>
    <row r="25" ht="18" spans="1:16">
      <c r="A25" s="3">
        <v>23</v>
      </c>
      <c r="B25" s="3">
        <v>3591.26</v>
      </c>
      <c r="C25" s="4">
        <v>38.758</v>
      </c>
      <c r="D25" s="3">
        <v>1999.21</v>
      </c>
      <c r="E25" s="3">
        <v>1593.26</v>
      </c>
      <c r="F25" s="3">
        <v>499.7</v>
      </c>
      <c r="G25" s="3">
        <v>499.7</v>
      </c>
      <c r="H25" s="3">
        <v>0</v>
      </c>
      <c r="I25" s="3"/>
      <c r="J25" s="3">
        <v>0</v>
      </c>
      <c r="K25" s="3">
        <v>0</v>
      </c>
      <c r="P25" s="5" t="str">
        <f t="shared" si="0"/>
        <v>挖填平衡区</v>
      </c>
    </row>
    <row r="26" ht="18" spans="1:16">
      <c r="A26" s="3">
        <v>24</v>
      </c>
      <c r="B26" s="3">
        <v>4577.02</v>
      </c>
      <c r="C26" s="4">
        <v>37.152</v>
      </c>
      <c r="D26" s="3">
        <v>2256.18</v>
      </c>
      <c r="E26" s="3">
        <v>2324.07</v>
      </c>
      <c r="F26" s="3">
        <v>1311.8</v>
      </c>
      <c r="G26" s="3">
        <v>1311.8</v>
      </c>
      <c r="H26" s="3">
        <v>0</v>
      </c>
      <c r="I26" s="3"/>
      <c r="J26" s="3">
        <v>0</v>
      </c>
      <c r="K26" s="3">
        <v>0</v>
      </c>
      <c r="P26" s="5" t="str">
        <f t="shared" si="0"/>
        <v>挖填平衡区</v>
      </c>
    </row>
    <row r="27" ht="18" spans="1:16">
      <c r="A27" s="3">
        <v>25</v>
      </c>
      <c r="B27" s="3">
        <v>2758.92</v>
      </c>
      <c r="C27" s="4">
        <v>36.163</v>
      </c>
      <c r="D27" s="3">
        <v>1345.76</v>
      </c>
      <c r="E27" s="3">
        <v>1414.44</v>
      </c>
      <c r="F27" s="3">
        <v>928.8</v>
      </c>
      <c r="G27" s="3">
        <v>928.8</v>
      </c>
      <c r="H27" s="3">
        <v>0</v>
      </c>
      <c r="I27" s="3"/>
      <c r="J27" s="3">
        <v>2758.92</v>
      </c>
      <c r="K27" s="3">
        <v>827.7</v>
      </c>
      <c r="P27" s="5" t="str">
        <f t="shared" si="0"/>
        <v>挖填平衡区</v>
      </c>
    </row>
    <row r="28" ht="18" spans="1:16">
      <c r="A28" s="3">
        <v>26</v>
      </c>
      <c r="B28" s="3">
        <v>2597.42</v>
      </c>
      <c r="C28" s="4">
        <v>36.389</v>
      </c>
      <c r="D28" s="3">
        <v>1327.06</v>
      </c>
      <c r="E28" s="3">
        <v>1265.44</v>
      </c>
      <c r="F28" s="3">
        <v>845.8</v>
      </c>
      <c r="G28" s="3">
        <v>845.8</v>
      </c>
      <c r="H28" s="3">
        <v>0</v>
      </c>
      <c r="I28" s="3"/>
      <c r="J28" s="3">
        <v>2597.42</v>
      </c>
      <c r="K28" s="3">
        <v>779.2</v>
      </c>
      <c r="P28" s="5" t="str">
        <f t="shared" si="0"/>
        <v>挖填平衡区</v>
      </c>
    </row>
    <row r="29" ht="18" spans="1:16">
      <c r="A29" s="3">
        <v>27</v>
      </c>
      <c r="B29" s="3">
        <v>2178.31</v>
      </c>
      <c r="C29" s="4">
        <v>37.249</v>
      </c>
      <c r="D29" s="3">
        <v>1424.08</v>
      </c>
      <c r="E29" s="3">
        <v>754.19</v>
      </c>
      <c r="F29" s="3">
        <v>474.8</v>
      </c>
      <c r="G29" s="3">
        <v>474.8</v>
      </c>
      <c r="H29" s="3">
        <v>0</v>
      </c>
      <c r="I29" s="3"/>
      <c r="J29" s="3">
        <v>0</v>
      </c>
      <c r="K29" s="3">
        <v>0</v>
      </c>
      <c r="P29" s="5" t="str">
        <f t="shared" si="0"/>
        <v>挖填平衡区</v>
      </c>
    </row>
    <row r="30" ht="18" spans="1:16">
      <c r="A30" s="3">
        <v>28</v>
      </c>
      <c r="B30" s="3">
        <v>2224.2</v>
      </c>
      <c r="C30" s="4">
        <v>37.24</v>
      </c>
      <c r="D30" s="3">
        <v>1078.68</v>
      </c>
      <c r="E30" s="3">
        <v>1145.53</v>
      </c>
      <c r="F30" s="3">
        <v>360.1</v>
      </c>
      <c r="G30" s="3">
        <v>949.5</v>
      </c>
      <c r="H30" s="3">
        <v>-589.4</v>
      </c>
      <c r="I30" s="3"/>
      <c r="J30" s="3">
        <v>2224.2</v>
      </c>
      <c r="K30" s="3">
        <v>667.3</v>
      </c>
      <c r="P30" s="5" t="str">
        <f t="shared" si="0"/>
        <v>填方区</v>
      </c>
    </row>
    <row r="31" ht="18" spans="1:16">
      <c r="A31" s="3">
        <v>29</v>
      </c>
      <c r="B31" s="3">
        <v>2358.36</v>
      </c>
      <c r="C31" s="4">
        <v>37.24</v>
      </c>
      <c r="D31" s="3">
        <v>2134.79</v>
      </c>
      <c r="E31" s="3">
        <v>223.6</v>
      </c>
      <c r="F31" s="3">
        <v>985.5</v>
      </c>
      <c r="G31" s="3">
        <v>14</v>
      </c>
      <c r="H31" s="3">
        <v>971.5</v>
      </c>
      <c r="I31" s="3" t="s">
        <v>13</v>
      </c>
      <c r="J31" s="3">
        <v>2358.36</v>
      </c>
      <c r="K31" s="3">
        <v>707.5</v>
      </c>
      <c r="P31" s="5" t="str">
        <f t="shared" si="0"/>
        <v>挖方区</v>
      </c>
    </row>
    <row r="32" ht="18" spans="1:16">
      <c r="A32" s="3">
        <v>30</v>
      </c>
      <c r="B32" s="3">
        <v>1981.8</v>
      </c>
      <c r="C32" s="4">
        <v>37.161</v>
      </c>
      <c r="D32" s="3">
        <v>1328.57</v>
      </c>
      <c r="E32" s="3">
        <v>653.21</v>
      </c>
      <c r="F32" s="3">
        <v>648.2</v>
      </c>
      <c r="G32" s="3">
        <v>648.2</v>
      </c>
      <c r="H32" s="3">
        <v>0</v>
      </c>
      <c r="I32" s="3"/>
      <c r="J32" s="3">
        <v>1981.8</v>
      </c>
      <c r="K32" s="3">
        <v>594.5</v>
      </c>
      <c r="P32" s="5" t="str">
        <f t="shared" si="0"/>
        <v>挖填平衡区</v>
      </c>
    </row>
    <row r="33" ht="18" spans="1:16">
      <c r="A33" s="3">
        <v>31</v>
      </c>
      <c r="B33" s="3">
        <v>3600.28</v>
      </c>
      <c r="C33" s="4">
        <v>38.172</v>
      </c>
      <c r="D33" s="3">
        <v>1295.52</v>
      </c>
      <c r="E33" s="3">
        <v>2304.79</v>
      </c>
      <c r="F33" s="3">
        <v>207.3</v>
      </c>
      <c r="G33" s="3">
        <v>207.3</v>
      </c>
      <c r="H33" s="3">
        <v>0</v>
      </c>
      <c r="I33" s="3"/>
      <c r="J33" s="3">
        <v>0</v>
      </c>
      <c r="K33" s="3">
        <v>0</v>
      </c>
      <c r="P33" s="5" t="str">
        <f t="shared" si="0"/>
        <v>挖填平衡区</v>
      </c>
    </row>
    <row r="34" ht="18" spans="1:16">
      <c r="A34" s="3">
        <v>32</v>
      </c>
      <c r="B34" s="3">
        <v>3907.86</v>
      </c>
      <c r="C34" s="4">
        <v>38.311</v>
      </c>
      <c r="D34" s="3">
        <v>1795.34</v>
      </c>
      <c r="E34" s="3">
        <v>2112.55</v>
      </c>
      <c r="F34" s="3">
        <v>206.5</v>
      </c>
      <c r="G34" s="3">
        <v>206.5</v>
      </c>
      <c r="H34" s="3">
        <v>0</v>
      </c>
      <c r="I34" s="3"/>
      <c r="J34" s="3">
        <v>0</v>
      </c>
      <c r="K34" s="3">
        <v>0</v>
      </c>
      <c r="P34" s="5" t="str">
        <f t="shared" si="0"/>
        <v>挖填平衡区</v>
      </c>
    </row>
    <row r="35" ht="18" spans="1:16">
      <c r="A35" s="3">
        <v>33</v>
      </c>
      <c r="B35" s="3">
        <v>3570.79</v>
      </c>
      <c r="C35" s="4">
        <v>38</v>
      </c>
      <c r="D35" s="3">
        <v>1587.04</v>
      </c>
      <c r="E35" s="3">
        <v>1983.7</v>
      </c>
      <c r="F35" s="3">
        <v>310.8</v>
      </c>
      <c r="G35" s="3">
        <v>310.8</v>
      </c>
      <c r="H35" s="3">
        <v>0</v>
      </c>
      <c r="I35" s="3"/>
      <c r="J35" s="3">
        <v>0</v>
      </c>
      <c r="K35" s="3">
        <v>0</v>
      </c>
      <c r="P35" s="5" t="str">
        <f t="shared" si="0"/>
        <v>挖填平衡区</v>
      </c>
    </row>
    <row r="36" ht="18" spans="1:16">
      <c r="A36" s="3">
        <v>34</v>
      </c>
      <c r="B36" s="3">
        <v>3044.69</v>
      </c>
      <c r="C36" s="4">
        <v>37.615</v>
      </c>
      <c r="D36" s="3">
        <v>975.32</v>
      </c>
      <c r="E36" s="3">
        <v>2069.4</v>
      </c>
      <c r="F36" s="3">
        <v>58.8</v>
      </c>
      <c r="G36" s="3">
        <v>58.8</v>
      </c>
      <c r="H36" s="3">
        <v>0</v>
      </c>
      <c r="I36" s="3"/>
      <c r="J36" s="3">
        <v>0</v>
      </c>
      <c r="K36" s="3">
        <v>0</v>
      </c>
      <c r="P36" s="5" t="str">
        <f t="shared" si="0"/>
        <v>挖填平衡区</v>
      </c>
    </row>
    <row r="37" ht="18" spans="1:16">
      <c r="A37" s="3">
        <v>35</v>
      </c>
      <c r="B37" s="3">
        <v>3649.77</v>
      </c>
      <c r="C37" s="4">
        <v>37.223</v>
      </c>
      <c r="D37" s="3">
        <v>2451.55</v>
      </c>
      <c r="E37" s="3">
        <v>1198.24</v>
      </c>
      <c r="F37" s="3">
        <v>337</v>
      </c>
      <c r="G37" s="3">
        <v>337</v>
      </c>
      <c r="H37" s="3">
        <v>0</v>
      </c>
      <c r="I37" s="3"/>
      <c r="J37" s="3">
        <v>0</v>
      </c>
      <c r="K37" s="3">
        <v>0</v>
      </c>
      <c r="P37" s="5" t="str">
        <f t="shared" si="0"/>
        <v>挖填平衡区</v>
      </c>
    </row>
    <row r="38" ht="18" spans="1:16">
      <c r="A38" s="3">
        <v>36</v>
      </c>
      <c r="B38" s="3">
        <v>3242.63</v>
      </c>
      <c r="C38" s="4">
        <v>36.72</v>
      </c>
      <c r="D38" s="3">
        <v>2388.74</v>
      </c>
      <c r="E38" s="3">
        <v>853.88</v>
      </c>
      <c r="F38" s="3">
        <v>941.2</v>
      </c>
      <c r="G38" s="3">
        <v>941.2</v>
      </c>
      <c r="H38" s="3">
        <v>0</v>
      </c>
      <c r="I38" s="3"/>
      <c r="J38" s="3">
        <v>0</v>
      </c>
      <c r="K38" s="3">
        <v>0</v>
      </c>
      <c r="P38" s="5" t="str">
        <f t="shared" si="0"/>
        <v>挖填平衡区</v>
      </c>
    </row>
    <row r="39" ht="18" spans="1:16">
      <c r="A39" s="3">
        <v>37</v>
      </c>
      <c r="B39" s="3">
        <v>2989.33</v>
      </c>
      <c r="C39" s="4">
        <v>35.144</v>
      </c>
      <c r="D39" s="3">
        <v>1337.23</v>
      </c>
      <c r="E39" s="3">
        <v>1652.11</v>
      </c>
      <c r="F39" s="3">
        <v>1815.7</v>
      </c>
      <c r="G39" s="3">
        <v>1815.7</v>
      </c>
      <c r="H39" s="3">
        <v>0</v>
      </c>
      <c r="I39" s="3"/>
      <c r="J39" s="3">
        <v>2989.33</v>
      </c>
      <c r="K39" s="3">
        <v>896.8</v>
      </c>
      <c r="P39" s="5" t="str">
        <f t="shared" si="0"/>
        <v>挖填平衡区</v>
      </c>
    </row>
    <row r="40" ht="18" spans="1:16">
      <c r="A40" s="3">
        <v>38</v>
      </c>
      <c r="B40" s="3">
        <v>3250.04</v>
      </c>
      <c r="C40" s="4">
        <v>32.026</v>
      </c>
      <c r="D40" s="3">
        <v>978.86</v>
      </c>
      <c r="E40" s="3">
        <v>2271.2</v>
      </c>
      <c r="F40" s="3">
        <v>477</v>
      </c>
      <c r="G40" s="3">
        <v>477</v>
      </c>
      <c r="H40" s="3">
        <v>0</v>
      </c>
      <c r="I40" s="3"/>
      <c r="J40" s="3">
        <v>0</v>
      </c>
      <c r="K40" s="3">
        <v>0</v>
      </c>
      <c r="P40" s="5" t="str">
        <f t="shared" si="0"/>
        <v>挖填平衡区</v>
      </c>
    </row>
    <row r="41" ht="18" spans="1:16">
      <c r="A41" s="3">
        <v>39</v>
      </c>
      <c r="B41" s="3">
        <v>1184.6</v>
      </c>
      <c r="C41" s="4">
        <v>43.404</v>
      </c>
      <c r="D41" s="3">
        <v>299.89</v>
      </c>
      <c r="E41" s="3">
        <v>885.58</v>
      </c>
      <c r="F41" s="3">
        <v>392.7</v>
      </c>
      <c r="G41" s="3">
        <v>392.7</v>
      </c>
      <c r="H41" s="3">
        <v>0</v>
      </c>
      <c r="I41" s="3"/>
      <c r="J41" s="3">
        <v>1184.6</v>
      </c>
      <c r="K41" s="3">
        <v>355.4</v>
      </c>
      <c r="P41" s="5" t="str">
        <f t="shared" si="0"/>
        <v>挖填平衡区</v>
      </c>
    </row>
    <row r="42" ht="18" spans="1:16">
      <c r="A42" s="3">
        <v>40</v>
      </c>
      <c r="B42" s="3">
        <v>1324.44</v>
      </c>
      <c r="C42" s="4">
        <v>42.76</v>
      </c>
      <c r="D42" s="3">
        <v>428.81</v>
      </c>
      <c r="E42" s="3">
        <v>895.66</v>
      </c>
      <c r="F42" s="3">
        <v>284.4</v>
      </c>
      <c r="G42" s="3">
        <v>284.4</v>
      </c>
      <c r="H42" s="3">
        <v>0</v>
      </c>
      <c r="I42" s="3"/>
      <c r="J42" s="3">
        <v>0</v>
      </c>
      <c r="K42" s="3">
        <v>0</v>
      </c>
      <c r="P42" s="5" t="str">
        <f t="shared" si="0"/>
        <v>挖填平衡区</v>
      </c>
    </row>
    <row r="43" ht="18" spans="1:16">
      <c r="A43" s="3">
        <v>41</v>
      </c>
      <c r="B43" s="3">
        <v>1500.11</v>
      </c>
      <c r="C43" s="4">
        <v>41.224</v>
      </c>
      <c r="D43" s="3">
        <v>825.95</v>
      </c>
      <c r="E43" s="3">
        <v>674.13</v>
      </c>
      <c r="F43" s="3">
        <v>248.9</v>
      </c>
      <c r="G43" s="3">
        <v>248.9</v>
      </c>
      <c r="H43" s="3">
        <v>0</v>
      </c>
      <c r="I43" s="3"/>
      <c r="J43" s="3">
        <v>0</v>
      </c>
      <c r="K43" s="3">
        <v>0</v>
      </c>
      <c r="P43" s="5" t="str">
        <f t="shared" si="0"/>
        <v>挖填平衡区</v>
      </c>
    </row>
    <row r="44" ht="18" spans="1:16">
      <c r="A44" s="3">
        <v>42</v>
      </c>
      <c r="B44" s="3">
        <v>1441.52</v>
      </c>
      <c r="C44" s="4">
        <v>38.989</v>
      </c>
      <c r="D44" s="3">
        <v>1227.34</v>
      </c>
      <c r="E44" s="3">
        <v>214.92</v>
      </c>
      <c r="F44" s="3">
        <v>1492.9</v>
      </c>
      <c r="G44" s="3">
        <v>50.1</v>
      </c>
      <c r="H44" s="3">
        <v>1442.8</v>
      </c>
      <c r="I44" s="3" t="s">
        <v>14</v>
      </c>
      <c r="J44" s="3">
        <v>1441.52</v>
      </c>
      <c r="K44" s="3">
        <v>432.5</v>
      </c>
      <c r="P44" s="5" t="str">
        <f t="shared" si="0"/>
        <v>挖方区</v>
      </c>
    </row>
    <row r="45" ht="18" spans="1:16">
      <c r="A45" s="3">
        <v>43</v>
      </c>
      <c r="B45" s="3">
        <v>2421.75</v>
      </c>
      <c r="C45" s="4">
        <v>39.406</v>
      </c>
      <c r="D45" s="3">
        <v>1454.57</v>
      </c>
      <c r="E45" s="3">
        <v>969.18</v>
      </c>
      <c r="F45" s="3">
        <v>161.1</v>
      </c>
      <c r="G45" s="3">
        <v>161.1</v>
      </c>
      <c r="H45" s="3">
        <v>0</v>
      </c>
      <c r="I45" s="3"/>
      <c r="J45" s="3">
        <v>0</v>
      </c>
      <c r="K45" s="3">
        <v>0</v>
      </c>
      <c r="P45" s="5" t="str">
        <f t="shared" si="0"/>
        <v>挖填平衡区</v>
      </c>
    </row>
    <row r="46" ht="18" spans="1:16">
      <c r="A46" s="3">
        <v>44</v>
      </c>
      <c r="B46" s="3">
        <v>1129.65</v>
      </c>
      <c r="C46" s="4">
        <v>37.6</v>
      </c>
      <c r="D46" s="3">
        <v>263.09</v>
      </c>
      <c r="E46" s="3">
        <v>866.57</v>
      </c>
      <c r="F46" s="3">
        <v>123.2</v>
      </c>
      <c r="G46" s="3">
        <v>1254.4</v>
      </c>
      <c r="H46" s="3">
        <v>-1131.2</v>
      </c>
      <c r="I46" s="3"/>
      <c r="J46" s="3">
        <v>1129.65</v>
      </c>
      <c r="K46" s="3">
        <v>338.9</v>
      </c>
      <c r="P46" s="5" t="str">
        <f t="shared" si="0"/>
        <v>填方区</v>
      </c>
    </row>
    <row r="47" ht="18" spans="1:16">
      <c r="A47" s="3">
        <v>45</v>
      </c>
      <c r="B47" s="3">
        <v>2189.56</v>
      </c>
      <c r="C47" s="4">
        <v>37.6</v>
      </c>
      <c r="D47" s="3">
        <v>1127.3</v>
      </c>
      <c r="E47" s="3">
        <v>1062.25</v>
      </c>
      <c r="F47" s="3">
        <v>190.3</v>
      </c>
      <c r="G47" s="3">
        <v>492.5</v>
      </c>
      <c r="H47" s="3">
        <v>-302.2</v>
      </c>
      <c r="I47" s="3"/>
      <c r="J47" s="3">
        <v>0</v>
      </c>
      <c r="K47" s="3">
        <v>0</v>
      </c>
      <c r="P47" s="5" t="str">
        <f t="shared" si="0"/>
        <v>填方区</v>
      </c>
    </row>
    <row r="48" ht="18" spans="1:16">
      <c r="A48" s="3">
        <v>46</v>
      </c>
      <c r="B48" s="3">
        <v>2626.02</v>
      </c>
      <c r="C48" s="4">
        <v>37.6</v>
      </c>
      <c r="D48" s="3">
        <v>1848.93</v>
      </c>
      <c r="E48" s="3">
        <v>777.1</v>
      </c>
      <c r="F48" s="3">
        <v>362.4</v>
      </c>
      <c r="G48" s="3">
        <v>277</v>
      </c>
      <c r="H48" s="3">
        <v>85.4</v>
      </c>
      <c r="I48" s="3"/>
      <c r="J48" s="3">
        <v>0</v>
      </c>
      <c r="K48" s="3">
        <v>0</v>
      </c>
      <c r="P48" s="5" t="str">
        <f t="shared" si="0"/>
        <v>挖方区</v>
      </c>
    </row>
    <row r="49" ht="18" spans="1:16">
      <c r="A49" s="3">
        <v>47</v>
      </c>
      <c r="B49" s="3">
        <v>1303.77</v>
      </c>
      <c r="C49" s="4">
        <v>37.052</v>
      </c>
      <c r="D49" s="3">
        <v>657.78</v>
      </c>
      <c r="E49" s="3">
        <v>645.99</v>
      </c>
      <c r="F49" s="3">
        <v>137.1</v>
      </c>
      <c r="G49" s="3">
        <v>137.1</v>
      </c>
      <c r="H49" s="3">
        <v>0</v>
      </c>
      <c r="I49" s="3"/>
      <c r="J49" s="3">
        <v>0</v>
      </c>
      <c r="K49" s="3">
        <v>0</v>
      </c>
      <c r="P49" s="5" t="str">
        <f t="shared" si="0"/>
        <v>挖填平衡区</v>
      </c>
    </row>
    <row r="50" ht="18" spans="1:16">
      <c r="A50" s="3">
        <v>48</v>
      </c>
      <c r="B50" s="3">
        <v>1427.83</v>
      </c>
      <c r="C50" s="4">
        <v>36.22</v>
      </c>
      <c r="D50" s="3">
        <v>750.56</v>
      </c>
      <c r="E50" s="3">
        <v>677.25</v>
      </c>
      <c r="F50" s="3">
        <v>275.2</v>
      </c>
      <c r="G50" s="3">
        <v>275.2</v>
      </c>
      <c r="H50" s="3">
        <v>0</v>
      </c>
      <c r="I50" s="3"/>
      <c r="J50" s="3">
        <v>0</v>
      </c>
      <c r="K50" s="3">
        <v>0</v>
      </c>
      <c r="P50" s="5" t="str">
        <f t="shared" si="0"/>
        <v>挖填平衡区</v>
      </c>
    </row>
    <row r="51" ht="18" spans="1:16">
      <c r="A51" s="3">
        <v>49</v>
      </c>
      <c r="B51" s="3">
        <v>2383.15</v>
      </c>
      <c r="C51" s="4">
        <v>37.703</v>
      </c>
      <c r="D51" s="3">
        <v>1113.47</v>
      </c>
      <c r="E51" s="3">
        <v>1269.7</v>
      </c>
      <c r="F51" s="3">
        <v>70.1</v>
      </c>
      <c r="G51" s="3">
        <v>70.1</v>
      </c>
      <c r="H51" s="3">
        <v>0</v>
      </c>
      <c r="I51" s="3"/>
      <c r="J51" s="3">
        <v>0</v>
      </c>
      <c r="K51" s="3">
        <v>0</v>
      </c>
      <c r="P51" s="5" t="str">
        <f t="shared" si="0"/>
        <v>挖填平衡区</v>
      </c>
    </row>
    <row r="52" ht="18" spans="1:16">
      <c r="A52" s="3">
        <v>50</v>
      </c>
      <c r="B52" s="3">
        <v>1953.89</v>
      </c>
      <c r="C52" s="4">
        <v>37.511</v>
      </c>
      <c r="D52" s="3">
        <v>1012.02</v>
      </c>
      <c r="E52" s="3">
        <v>941.88</v>
      </c>
      <c r="F52" s="3">
        <v>26.3</v>
      </c>
      <c r="G52" s="3">
        <v>26.3</v>
      </c>
      <c r="H52" s="3">
        <v>0</v>
      </c>
      <c r="I52" s="3"/>
      <c r="J52" s="3">
        <v>0</v>
      </c>
      <c r="K52" s="3">
        <v>0</v>
      </c>
      <c r="P52" s="5" t="str">
        <f t="shared" si="0"/>
        <v>挖填平衡区</v>
      </c>
    </row>
    <row r="53" ht="18" spans="1:16">
      <c r="A53" s="3">
        <v>51</v>
      </c>
      <c r="B53" s="3">
        <v>1837.13</v>
      </c>
      <c r="C53" s="4">
        <v>37.368</v>
      </c>
      <c r="D53" s="3">
        <v>1118.18</v>
      </c>
      <c r="E53" s="3">
        <v>718.96</v>
      </c>
      <c r="F53" s="3">
        <v>148.5</v>
      </c>
      <c r="G53" s="3">
        <v>148.5</v>
      </c>
      <c r="H53" s="3">
        <v>0</v>
      </c>
      <c r="I53" s="3"/>
      <c r="J53" s="3">
        <v>0</v>
      </c>
      <c r="K53" s="3">
        <v>0</v>
      </c>
      <c r="P53" s="5" t="str">
        <f t="shared" si="0"/>
        <v>挖填平衡区</v>
      </c>
    </row>
    <row r="54" ht="18" spans="1:16">
      <c r="A54" s="3">
        <v>52</v>
      </c>
      <c r="B54" s="3">
        <v>1212.61</v>
      </c>
      <c r="C54" s="4">
        <v>36.937</v>
      </c>
      <c r="D54" s="3">
        <v>517.31</v>
      </c>
      <c r="E54" s="3">
        <v>695.33</v>
      </c>
      <c r="F54" s="3">
        <v>15.8</v>
      </c>
      <c r="G54" s="3">
        <v>15.8</v>
      </c>
      <c r="H54" s="3">
        <v>0</v>
      </c>
      <c r="I54" s="3"/>
      <c r="J54" s="3">
        <v>0</v>
      </c>
      <c r="K54" s="3">
        <v>0</v>
      </c>
      <c r="P54" s="5" t="str">
        <f t="shared" si="0"/>
        <v>挖填平衡区</v>
      </c>
    </row>
    <row r="55" ht="18" spans="1:16">
      <c r="A55" s="3">
        <v>53</v>
      </c>
      <c r="B55" s="3">
        <v>1319.06</v>
      </c>
      <c r="C55" s="4">
        <v>36.481</v>
      </c>
      <c r="D55" s="3">
        <v>1003.57</v>
      </c>
      <c r="E55" s="3">
        <v>315.52</v>
      </c>
      <c r="F55" s="3">
        <v>380.2</v>
      </c>
      <c r="G55" s="3">
        <v>380.2</v>
      </c>
      <c r="H55" s="3">
        <v>0</v>
      </c>
      <c r="I55" s="3"/>
      <c r="J55" s="3">
        <v>0</v>
      </c>
      <c r="K55" s="3">
        <v>0</v>
      </c>
      <c r="P55" s="5" t="str">
        <f t="shared" si="0"/>
        <v>挖填平衡区</v>
      </c>
    </row>
    <row r="56" ht="18" spans="1:16">
      <c r="A56" s="3">
        <v>54</v>
      </c>
      <c r="B56" s="3">
        <v>2087.79</v>
      </c>
      <c r="C56" s="4">
        <v>32.164</v>
      </c>
      <c r="D56" s="3">
        <v>759.37</v>
      </c>
      <c r="E56" s="3">
        <v>1328.4</v>
      </c>
      <c r="F56" s="3">
        <v>367.7</v>
      </c>
      <c r="G56" s="3">
        <v>367.7</v>
      </c>
      <c r="H56" s="3">
        <v>0</v>
      </c>
      <c r="I56" s="3"/>
      <c r="J56" s="3">
        <v>0</v>
      </c>
      <c r="K56" s="3">
        <v>0</v>
      </c>
      <c r="P56" s="5" t="str">
        <f t="shared" si="0"/>
        <v>挖填平衡区</v>
      </c>
    </row>
    <row r="57" ht="18" spans="1:16">
      <c r="A57" s="3">
        <v>55</v>
      </c>
      <c r="B57" s="3">
        <v>1894.25</v>
      </c>
      <c r="C57" s="4">
        <v>37.291</v>
      </c>
      <c r="D57" s="3">
        <v>952.8</v>
      </c>
      <c r="E57" s="3">
        <v>941.46</v>
      </c>
      <c r="F57" s="3">
        <v>280.6</v>
      </c>
      <c r="G57" s="3">
        <v>280.6</v>
      </c>
      <c r="H57" s="3">
        <v>0</v>
      </c>
      <c r="I57" s="3"/>
      <c r="J57" s="3">
        <v>0</v>
      </c>
      <c r="K57" s="3">
        <v>0</v>
      </c>
      <c r="P57" s="5" t="str">
        <f t="shared" si="0"/>
        <v>挖填平衡区</v>
      </c>
    </row>
    <row r="58" ht="18" spans="1:16">
      <c r="A58" s="3">
        <v>56</v>
      </c>
      <c r="B58" s="3">
        <v>1718.28</v>
      </c>
      <c r="C58" s="4">
        <v>37.083</v>
      </c>
      <c r="D58" s="3">
        <v>805.77</v>
      </c>
      <c r="E58" s="3">
        <v>912.5</v>
      </c>
      <c r="F58" s="3">
        <v>177.7</v>
      </c>
      <c r="G58" s="3">
        <v>177.7</v>
      </c>
      <c r="H58" s="3">
        <v>0</v>
      </c>
      <c r="I58" s="3"/>
      <c r="J58" s="3">
        <v>0</v>
      </c>
      <c r="K58" s="3">
        <v>0</v>
      </c>
      <c r="P58" s="5" t="str">
        <f t="shared" si="0"/>
        <v>挖填平衡区</v>
      </c>
    </row>
    <row r="59" ht="18" spans="1:16">
      <c r="A59" s="3">
        <v>57</v>
      </c>
      <c r="B59" s="3">
        <v>1763.26</v>
      </c>
      <c r="C59" s="4">
        <v>36.522</v>
      </c>
      <c r="D59" s="3">
        <v>1138.15</v>
      </c>
      <c r="E59" s="3">
        <v>625.13</v>
      </c>
      <c r="F59" s="3">
        <v>458.7</v>
      </c>
      <c r="G59" s="3">
        <v>458.7</v>
      </c>
      <c r="H59" s="3">
        <v>0</v>
      </c>
      <c r="I59" s="3"/>
      <c r="J59" s="3">
        <v>0</v>
      </c>
      <c r="K59" s="3">
        <v>0</v>
      </c>
      <c r="P59" s="5" t="str">
        <f t="shared" si="0"/>
        <v>挖填平衡区</v>
      </c>
    </row>
    <row r="60" ht="18" spans="1:16">
      <c r="A60" s="3">
        <v>58</v>
      </c>
      <c r="B60" s="3">
        <v>1402.02</v>
      </c>
      <c r="C60" s="4">
        <v>34.675</v>
      </c>
      <c r="D60" s="3">
        <v>747.14</v>
      </c>
      <c r="E60" s="3">
        <v>654.85</v>
      </c>
      <c r="F60" s="3">
        <v>808.2</v>
      </c>
      <c r="G60" s="3">
        <v>808.2</v>
      </c>
      <c r="H60" s="3">
        <v>0</v>
      </c>
      <c r="I60" s="3"/>
      <c r="J60" s="3">
        <v>1402.02</v>
      </c>
      <c r="K60" s="3">
        <v>420.6</v>
      </c>
      <c r="P60" s="5" t="str">
        <f t="shared" si="0"/>
        <v>挖填平衡区</v>
      </c>
    </row>
    <row r="61" ht="18" spans="1:16">
      <c r="A61" s="3">
        <v>59</v>
      </c>
      <c r="B61" s="3">
        <v>1760.21</v>
      </c>
      <c r="C61" s="4">
        <v>32.32</v>
      </c>
      <c r="D61" s="3">
        <v>715.55</v>
      </c>
      <c r="E61" s="3">
        <v>1044.64</v>
      </c>
      <c r="F61" s="3">
        <v>328.3</v>
      </c>
      <c r="G61" s="3">
        <v>328.3</v>
      </c>
      <c r="H61" s="3">
        <v>0</v>
      </c>
      <c r="I61" s="3"/>
      <c r="J61" s="3">
        <v>0</v>
      </c>
      <c r="K61" s="3">
        <v>0</v>
      </c>
      <c r="P61" s="5" t="str">
        <f t="shared" si="0"/>
        <v>挖填平衡区</v>
      </c>
    </row>
    <row r="62" ht="18" spans="1:16">
      <c r="A62" s="3">
        <v>60</v>
      </c>
      <c r="B62" s="3">
        <v>1560.27</v>
      </c>
      <c r="C62" s="4">
        <v>35.747</v>
      </c>
      <c r="D62" s="3">
        <v>353.36</v>
      </c>
      <c r="E62" s="3">
        <v>1206.93</v>
      </c>
      <c r="F62" s="3">
        <v>103.5</v>
      </c>
      <c r="G62" s="3">
        <v>103.5</v>
      </c>
      <c r="H62" s="3">
        <v>0</v>
      </c>
      <c r="I62" s="3"/>
      <c r="J62" s="3">
        <v>0</v>
      </c>
      <c r="K62" s="3">
        <v>0</v>
      </c>
      <c r="M62" t="s">
        <v>15</v>
      </c>
      <c r="N62" s="5">
        <f>G78</f>
        <v>29268.3</v>
      </c>
      <c r="P62" s="5" t="str">
        <f t="shared" si="0"/>
        <v>挖填平衡区</v>
      </c>
    </row>
    <row r="63" ht="18" spans="1:16">
      <c r="A63" s="3">
        <v>61</v>
      </c>
      <c r="B63" s="3">
        <v>1220.1</v>
      </c>
      <c r="C63" s="4">
        <v>35.58</v>
      </c>
      <c r="D63" s="3">
        <v>527.63</v>
      </c>
      <c r="E63" s="3">
        <v>692.47</v>
      </c>
      <c r="F63" s="3">
        <v>32.5</v>
      </c>
      <c r="G63" s="3">
        <v>32.5</v>
      </c>
      <c r="H63" s="3">
        <v>0</v>
      </c>
      <c r="I63" s="3"/>
      <c r="J63" s="3">
        <v>0</v>
      </c>
      <c r="K63" s="3">
        <v>0</v>
      </c>
      <c r="M63" t="s">
        <v>16</v>
      </c>
      <c r="N63" s="5">
        <f>-(H20+H30+H46+H47)</f>
        <v>2191.8</v>
      </c>
      <c r="P63" s="5" t="str">
        <f t="shared" si="0"/>
        <v>挖填平衡区</v>
      </c>
    </row>
    <row r="64" ht="18" spans="1:16">
      <c r="A64" s="3">
        <v>62</v>
      </c>
      <c r="B64" s="3">
        <v>1462.11</v>
      </c>
      <c r="C64" s="4">
        <v>35.441</v>
      </c>
      <c r="D64" s="3">
        <v>460.52</v>
      </c>
      <c r="E64" s="3">
        <v>1001.6</v>
      </c>
      <c r="F64" s="3">
        <v>37.8</v>
      </c>
      <c r="G64" s="3">
        <v>37.8</v>
      </c>
      <c r="H64" s="3">
        <v>0</v>
      </c>
      <c r="I64" s="3"/>
      <c r="J64" s="3">
        <v>0</v>
      </c>
      <c r="K64" s="3">
        <v>0</v>
      </c>
      <c r="M64" t="s">
        <v>17</v>
      </c>
      <c r="N64" s="5">
        <f>K78</f>
        <v>9935.6</v>
      </c>
      <c r="P64" s="5" t="str">
        <f t="shared" si="0"/>
        <v>挖填平衡区</v>
      </c>
    </row>
    <row r="65" ht="18" spans="1:16">
      <c r="A65" s="3">
        <v>63</v>
      </c>
      <c r="B65" s="3">
        <v>2000.71</v>
      </c>
      <c r="C65" s="4">
        <v>34.03</v>
      </c>
      <c r="D65" s="3">
        <v>831.28</v>
      </c>
      <c r="E65" s="3">
        <v>1169.41</v>
      </c>
      <c r="F65" s="3">
        <v>442.1</v>
      </c>
      <c r="G65" s="3">
        <v>442.1</v>
      </c>
      <c r="H65" s="3">
        <v>0</v>
      </c>
      <c r="I65" s="3"/>
      <c r="J65" s="3">
        <v>0</v>
      </c>
      <c r="K65" s="3">
        <v>0</v>
      </c>
      <c r="M65" t="s">
        <v>18</v>
      </c>
      <c r="N65" s="7">
        <f>B78/10000</f>
        <v>17.539676</v>
      </c>
      <c r="P65" s="5" t="str">
        <f t="shared" si="0"/>
        <v>挖填平衡区</v>
      </c>
    </row>
    <row r="66" ht="18" spans="1:16">
      <c r="A66" s="3">
        <v>64</v>
      </c>
      <c r="B66" s="3">
        <v>2655.65</v>
      </c>
      <c r="C66" s="4">
        <v>33.147</v>
      </c>
      <c r="D66" s="3">
        <v>1306.41</v>
      </c>
      <c r="E66" s="3">
        <v>1349.22</v>
      </c>
      <c r="F66" s="3">
        <v>1004.2</v>
      </c>
      <c r="G66" s="3">
        <v>1004.2</v>
      </c>
      <c r="H66" s="3">
        <v>0</v>
      </c>
      <c r="I66" s="3"/>
      <c r="J66" s="3">
        <v>2655.65</v>
      </c>
      <c r="K66" s="3">
        <v>796.7</v>
      </c>
      <c r="M66" t="s">
        <v>19</v>
      </c>
      <c r="P66" s="5" t="str">
        <f t="shared" si="0"/>
        <v>挖填平衡区</v>
      </c>
    </row>
    <row r="67" ht="18" spans="1:16">
      <c r="A67" s="3">
        <v>65</v>
      </c>
      <c r="B67" s="3">
        <v>2642.76</v>
      </c>
      <c r="C67" s="4">
        <v>35.67</v>
      </c>
      <c r="D67" s="3">
        <v>1563.18</v>
      </c>
      <c r="E67" s="3">
        <v>1079.59</v>
      </c>
      <c r="F67" s="3">
        <v>208.7</v>
      </c>
      <c r="G67" s="3">
        <v>208.7</v>
      </c>
      <c r="H67" s="3">
        <v>0</v>
      </c>
      <c r="I67" s="3"/>
      <c r="J67" s="3">
        <v>0</v>
      </c>
      <c r="K67" s="3">
        <v>0</v>
      </c>
      <c r="P67" s="5" t="str">
        <f t="shared" ref="P67:P77" si="1">IF(H67&gt;0,"挖方区",IF(H67=0,"挖填平衡区","填方区"))</f>
        <v>挖填平衡区</v>
      </c>
    </row>
    <row r="68" ht="18" spans="1:16">
      <c r="A68" s="3">
        <v>66</v>
      </c>
      <c r="B68" s="3">
        <v>2205.45</v>
      </c>
      <c r="C68" s="4">
        <v>35.573</v>
      </c>
      <c r="D68" s="3">
        <v>1115.61</v>
      </c>
      <c r="E68" s="3">
        <v>1089.81</v>
      </c>
      <c r="F68" s="3">
        <v>189.1</v>
      </c>
      <c r="G68" s="3">
        <v>189.1</v>
      </c>
      <c r="H68" s="3">
        <v>0</v>
      </c>
      <c r="I68" s="3"/>
      <c r="J68" s="3">
        <v>0</v>
      </c>
      <c r="K68" s="3">
        <v>0</v>
      </c>
      <c r="P68" s="5" t="str">
        <f t="shared" si="1"/>
        <v>挖填平衡区</v>
      </c>
    </row>
    <row r="69" ht="18" spans="1:16">
      <c r="A69" s="3">
        <v>67</v>
      </c>
      <c r="B69" s="3">
        <v>1846.61</v>
      </c>
      <c r="C69" s="4">
        <v>35.328</v>
      </c>
      <c r="D69" s="3">
        <v>805.88</v>
      </c>
      <c r="E69" s="3">
        <v>1040.74</v>
      </c>
      <c r="F69" s="3">
        <v>45.6</v>
      </c>
      <c r="G69" s="3">
        <v>45.6</v>
      </c>
      <c r="H69" s="3">
        <v>0</v>
      </c>
      <c r="I69" s="3"/>
      <c r="J69" s="3">
        <v>0</v>
      </c>
      <c r="K69" s="3">
        <v>0</v>
      </c>
      <c r="P69" s="5" t="str">
        <f t="shared" si="1"/>
        <v>挖填平衡区</v>
      </c>
    </row>
    <row r="70" ht="18" spans="1:16">
      <c r="A70" s="3">
        <v>68</v>
      </c>
      <c r="B70" s="3">
        <v>1889.56</v>
      </c>
      <c r="C70" s="4">
        <v>35.022</v>
      </c>
      <c r="D70" s="3">
        <v>1415.65</v>
      </c>
      <c r="E70" s="3">
        <v>473.92</v>
      </c>
      <c r="F70" s="3">
        <v>335.1</v>
      </c>
      <c r="G70" s="3">
        <v>335.1</v>
      </c>
      <c r="H70" s="3">
        <v>0</v>
      </c>
      <c r="I70" s="3"/>
      <c r="J70" s="3">
        <v>0</v>
      </c>
      <c r="K70" s="3">
        <v>0</v>
      </c>
      <c r="P70" s="5" t="str">
        <f t="shared" si="1"/>
        <v>挖填平衡区</v>
      </c>
    </row>
    <row r="71" ht="18" spans="1:16">
      <c r="A71" s="3">
        <v>69</v>
      </c>
      <c r="B71" s="3">
        <v>2735.78</v>
      </c>
      <c r="C71" s="4">
        <v>35.102</v>
      </c>
      <c r="D71" s="3">
        <v>579.84</v>
      </c>
      <c r="E71" s="3">
        <v>2155.94</v>
      </c>
      <c r="F71" s="3">
        <v>84.6</v>
      </c>
      <c r="G71" s="3">
        <v>84.6</v>
      </c>
      <c r="H71" s="3">
        <v>0</v>
      </c>
      <c r="I71" s="3"/>
      <c r="J71" s="3">
        <v>0</v>
      </c>
      <c r="K71" s="3">
        <v>0</v>
      </c>
      <c r="P71" s="5" t="str">
        <f t="shared" si="1"/>
        <v>挖填平衡区</v>
      </c>
    </row>
    <row r="72" ht="18" spans="1:16">
      <c r="A72" s="3">
        <v>70</v>
      </c>
      <c r="B72" s="3">
        <v>3362.54</v>
      </c>
      <c r="C72" s="4">
        <v>35.057</v>
      </c>
      <c r="D72" s="3">
        <v>1511.4</v>
      </c>
      <c r="E72" s="3">
        <v>1851.13</v>
      </c>
      <c r="F72" s="3">
        <v>195.9</v>
      </c>
      <c r="G72" s="3">
        <v>195.9</v>
      </c>
      <c r="H72" s="3">
        <v>0</v>
      </c>
      <c r="I72" s="3"/>
      <c r="J72" s="3">
        <v>0</v>
      </c>
      <c r="K72" s="3">
        <v>0</v>
      </c>
      <c r="P72" s="5" t="str">
        <f t="shared" si="1"/>
        <v>挖填平衡区</v>
      </c>
    </row>
    <row r="73" ht="18" spans="1:16">
      <c r="A73" s="3">
        <v>71</v>
      </c>
      <c r="B73" s="3">
        <v>3173.68</v>
      </c>
      <c r="C73" s="4">
        <v>34.163</v>
      </c>
      <c r="D73" s="3">
        <v>1866.38</v>
      </c>
      <c r="E73" s="3">
        <v>1307.28</v>
      </c>
      <c r="F73" s="3">
        <v>1248.2</v>
      </c>
      <c r="G73" s="3">
        <v>1248.2</v>
      </c>
      <c r="H73" s="3">
        <v>0</v>
      </c>
      <c r="I73" s="3"/>
      <c r="J73" s="3">
        <v>3173.68</v>
      </c>
      <c r="K73" s="3">
        <v>952.1</v>
      </c>
      <c r="P73" s="5" t="str">
        <f t="shared" si="1"/>
        <v>挖填平衡区</v>
      </c>
    </row>
    <row r="74" ht="18" spans="1:16">
      <c r="A74" s="3">
        <v>72</v>
      </c>
      <c r="B74" s="3">
        <v>2999.05</v>
      </c>
      <c r="C74" s="4">
        <v>37.487</v>
      </c>
      <c r="D74" s="3">
        <v>1336.05</v>
      </c>
      <c r="E74" s="3">
        <v>1665.53</v>
      </c>
      <c r="F74" s="3">
        <v>950.5</v>
      </c>
      <c r="G74" s="3">
        <v>950.5</v>
      </c>
      <c r="H74" s="3">
        <v>0</v>
      </c>
      <c r="I74" s="3"/>
      <c r="J74" s="3">
        <v>2999.05</v>
      </c>
      <c r="K74" s="3">
        <v>899.7</v>
      </c>
      <c r="P74" s="5" t="str">
        <f t="shared" si="1"/>
        <v>挖填平衡区</v>
      </c>
    </row>
    <row r="75" ht="18" spans="1:16">
      <c r="A75" s="3">
        <v>73</v>
      </c>
      <c r="B75" s="3">
        <v>2042.96</v>
      </c>
      <c r="C75" s="4">
        <v>37.16</v>
      </c>
      <c r="D75" s="3">
        <v>833.51</v>
      </c>
      <c r="E75" s="3">
        <v>1209.88</v>
      </c>
      <c r="F75" s="3">
        <v>696.5</v>
      </c>
      <c r="G75" s="3">
        <v>696.5</v>
      </c>
      <c r="H75" s="3">
        <v>0</v>
      </c>
      <c r="I75" s="3"/>
      <c r="J75" s="3">
        <v>2042.96</v>
      </c>
      <c r="K75" s="3">
        <v>612.9</v>
      </c>
      <c r="P75" s="5" t="str">
        <f t="shared" si="1"/>
        <v>挖填平衡区</v>
      </c>
    </row>
    <row r="76" ht="18" spans="1:16">
      <c r="A76" s="3">
        <v>74</v>
      </c>
      <c r="B76" s="3">
        <v>2195.26</v>
      </c>
      <c r="C76" s="4">
        <v>36.779</v>
      </c>
      <c r="D76" s="3">
        <v>835.53</v>
      </c>
      <c r="E76" s="3">
        <v>1359.76</v>
      </c>
      <c r="F76" s="3">
        <v>394.1</v>
      </c>
      <c r="G76" s="3">
        <v>394.1</v>
      </c>
      <c r="H76" s="3">
        <v>0</v>
      </c>
      <c r="I76" s="3"/>
      <c r="J76" s="3">
        <v>0</v>
      </c>
      <c r="K76" s="3">
        <v>0</v>
      </c>
      <c r="P76" s="5" t="str">
        <f t="shared" si="1"/>
        <v>挖填平衡区</v>
      </c>
    </row>
    <row r="77" ht="18" spans="1:16">
      <c r="A77" s="3">
        <v>75</v>
      </c>
      <c r="B77" s="3">
        <v>1919.62</v>
      </c>
      <c r="C77" s="4">
        <v>36.396</v>
      </c>
      <c r="D77" s="3">
        <v>646.62</v>
      </c>
      <c r="E77" s="3">
        <v>1273.74</v>
      </c>
      <c r="F77" s="3">
        <v>516.5</v>
      </c>
      <c r="G77" s="3">
        <v>516.5</v>
      </c>
      <c r="H77" s="3">
        <v>0</v>
      </c>
      <c r="I77" s="3"/>
      <c r="J77" s="3">
        <v>0</v>
      </c>
      <c r="K77" s="3">
        <v>0</v>
      </c>
      <c r="P77" s="5" t="str">
        <f t="shared" si="1"/>
        <v>挖填平衡区</v>
      </c>
    </row>
    <row r="78" ht="18" spans="1:11">
      <c r="A78" s="3" t="s">
        <v>20</v>
      </c>
      <c r="B78" s="6">
        <f t="shared" ref="B78:H78" si="2">SUM(B3:B77)</f>
        <v>175396.76</v>
      </c>
      <c r="C78" s="3"/>
      <c r="D78" s="6">
        <f t="shared" si="2"/>
        <v>86131.45</v>
      </c>
      <c r="E78" s="6">
        <f t="shared" si="2"/>
        <v>89286.61</v>
      </c>
      <c r="F78" s="6">
        <f t="shared" si="2"/>
        <v>29766.6</v>
      </c>
      <c r="G78" s="6">
        <f t="shared" si="2"/>
        <v>29268.3</v>
      </c>
      <c r="H78" s="6">
        <f t="shared" si="2"/>
        <v>498.3</v>
      </c>
      <c r="I78" s="6"/>
      <c r="J78" s="6">
        <f>SUM(J3:J77)</f>
        <v>33118.43</v>
      </c>
      <c r="K78" s="6">
        <f>SUM(K3:K77)</f>
        <v>9935.6</v>
      </c>
    </row>
  </sheetData>
  <mergeCells count="1">
    <mergeCell ref="A1:K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5" sqref="L5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出表</vt:lpstr>
      <vt:lpstr>上图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2022-06-24T18:36:00Z</dcterms:created>
  <dcterms:modified xsi:type="dcterms:W3CDTF">2022-07-23T01:00:30Z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187D8DDA928E41798BFFE7F70DB4E1E2</vt:lpwstr>
  </property>
  <property fmtid="{D5CDD505-2E9C-101B-9397-08002B2CF9AE}" pid="3" name="KSOProductBuildVer">
    <vt:lpwstr>2052-11.1.0.11830</vt:lpwstr>
  </property>
</Properties>
</file>